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worksheetdrawing2.xml"/>
  <Override ContentType="application/vnd.openxmlformats-officedocument.drawing+xml" PartName="/xl/drawings/worksheet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Artéfacts" sheetId="1" r:id="rId3"/>
    <sheet state="visible" name="Joueurs et Carte" sheetId="2" r:id="rId4"/>
  </sheets>
  <definedNames/>
  <calcPr/>
</workbook>
</file>

<file path=xl/sharedStrings.xml><?xml version="1.0" encoding="utf-8"?>
<sst xmlns="http://schemas.openxmlformats.org/spreadsheetml/2006/main" count="240" uniqueCount="80">
  <si>
    <t>Saisir les coordonnées des 3 artéfacts ci-dessous</t>
  </si>
  <si>
    <t>Effet</t>
  </si>
  <si>
    <t>Artéfact</t>
  </si>
  <si>
    <t>X</t>
  </si>
  <si>
    <t>Y</t>
  </si>
  <si>
    <t>Troupe Unique</t>
  </si>
  <si>
    <t>Mjöllnir</t>
  </si>
  <si>
    <t>Majeur Vitesse</t>
  </si>
  <si>
    <t>Bénédiction de Sleipnir</t>
  </si>
  <si>
    <t>Espion Mineur</t>
  </si>
  <si>
    <t>Prophétie de Frea</t>
  </si>
  <si>
    <t>Teta</t>
  </si>
  <si>
    <t>Rayon</t>
  </si>
  <si>
    <t>(troupe)</t>
  </si>
  <si>
    <t>(cachette)</t>
  </si>
  <si>
    <t>Livre magique de Thot</t>
  </si>
  <si>
    <t>(spy)</t>
  </si>
  <si>
    <t>L’œil d'Horus</t>
  </si>
  <si>
    <t>(spécial)</t>
  </si>
  <si>
    <t>L'Anneau des Nibelungen</t>
  </si>
  <si>
    <t>(solidité)</t>
  </si>
  <si>
    <t>Diadème d'Isis</t>
  </si>
  <si>
    <t>(vitesse)</t>
  </si>
  <si>
    <t xml:space="preserve">Plume de Pégase </t>
  </si>
  <si>
    <t>(conso)</t>
  </si>
  <si>
    <t xml:space="preserve">Épis d'or </t>
  </si>
  <si>
    <t>Moisson de Fulla</t>
  </si>
  <si>
    <t>Entraînement selon Fandral</t>
  </si>
  <si>
    <t>(GDGS)</t>
  </si>
  <si>
    <t>Parchemin d'Horus</t>
  </si>
  <si>
    <t>Vision de Volla</t>
  </si>
  <si>
    <t>Prophétie de Frea V</t>
  </si>
  <si>
    <t>Parchemin de Thot</t>
  </si>
  <si>
    <t>Formation selon Tyr</t>
  </si>
  <si>
    <t>Offrande de Satet</t>
  </si>
  <si>
    <t>Vitalité d'Hermod</t>
  </si>
  <si>
    <t>
</t>
  </si>
  <si>
    <t>Taille unique</t>
  </si>
  <si>
    <t>Taille majeur</t>
  </si>
  <si>
    <t>Taille mineur</t>
  </si>
  <si>
    <t>Taille joueurs</t>
  </si>
  <si>
    <t>Pseudo</t>
  </si>
  <si>
    <t>Coord X</t>
  </si>
  <si>
    <t>Coord Y</t>
  </si>
  <si>
    <t>Type de village</t>
  </si>
  <si>
    <t>Taille sur la map</t>
  </si>
  <si>
    <t>Serrax</t>
  </si>
  <si>
    <t>Off + CdT 10</t>
  </si>
  <si>
    <t>Joueur 02</t>
  </si>
  <si>
    <t>Joueur 03</t>
  </si>
  <si>
    <t>Joueur 04</t>
  </si>
  <si>
    <t>Joueur 05</t>
  </si>
  <si>
    <t>Joueur 06</t>
  </si>
  <si>
    <t>Joueur 07</t>
  </si>
  <si>
    <t>Joueur 08</t>
  </si>
  <si>
    <t>Joueur 09</t>
  </si>
  <si>
    <t>Joueur 10</t>
  </si>
  <si>
    <t>Joueur 11</t>
  </si>
  <si>
    <t>Joueur 12</t>
  </si>
  <si>
    <t>Joueur 13</t>
  </si>
  <si>
    <t>Joueur 14</t>
  </si>
  <si>
    <t>Joueur 15</t>
  </si>
  <si>
    <t>Joueur 16</t>
  </si>
  <si>
    <t>Joueur 17</t>
  </si>
  <si>
    <t>Joueur 18</t>
  </si>
  <si>
    <t>Joueur 19</t>
  </si>
  <si>
    <t>Joueur 20</t>
  </si>
  <si>
    <t>Joueur 21</t>
  </si>
  <si>
    <t>Joueur 22</t>
  </si>
  <si>
    <t>Joueur 23</t>
  </si>
  <si>
    <t>Joueur 24</t>
  </si>
  <si>
    <t>Joueur 25</t>
  </si>
  <si>
    <t>Joueur 26</t>
  </si>
  <si>
    <t>Joueur 27</t>
  </si>
  <si>
    <t>Joueur 28</t>
  </si>
  <si>
    <t>Joueur 29</t>
  </si>
  <si>
    <t>Joueur 30</t>
  </si>
  <si>
    <t>Unique</t>
  </si>
  <si>
    <t>Majeur</t>
  </si>
  <si>
    <t>Mineur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</si>
</sst>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3">
    <font>
      <sz val="10.0"/>
      <color rgb="FF000000"/>
      <name val="Arial"/>
    </font>
    <font>
      <sz val="24.0"/>
    </font>
    <font>
      <b/>
      <sz val="24.0"/>
    </font>
    <font>
      <b/>
    </font>
    <font/>
    <font>
      <b/>
      <sz val="10.0"/>
    </font>
    <font>
      <b/>
      <name val="Arial"/>
    </font>
    <font>
      <b/>
      <sz val="10.0"/>
      <color rgb="FF000000"/>
    </font>
    <font>
      <sz val="11.0"/>
      <color rgb="FF1155CC"/>
    </font>
    <font>
      <sz val="11.0"/>
    </font>
    <font>
      <color rgb="FF000000"/>
    </font>
    <font>
      <b/>
      <color rgb="FF000000"/>
    </font>
    <font>
      <sz val="11.0"/>
      <color rgb="FF000000"/>
    </font>
  </fonts>
  <fills count="10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B6D7A8"/>
        <bgColor rgb="FFB6D7A8"/>
      </patternFill>
    </fill>
    <fill>
      <patternFill patternType="solid">
        <fgColor rgb="FF38761D"/>
        <bgColor rgb="FF38761D"/>
      </patternFill>
    </fill>
    <fill>
      <patternFill patternType="solid">
        <fgColor rgb="FF93C47D"/>
        <bgColor rgb="FF93C47D"/>
      </patternFill>
    </fill>
    <fill>
      <patternFill patternType="solid">
        <fgColor rgb="FFD9EAD3"/>
        <bgColor rgb="FFD9EAD3"/>
      </patternFill>
    </fill>
    <fill>
      <patternFill patternType="solid">
        <fgColor rgb="FF999999"/>
        <bgColor rgb="FF999999"/>
      </patternFill>
    </fill>
    <fill>
      <patternFill patternType="solid">
        <fgColor rgb="FF6AA84F"/>
        <bgColor rgb="FF6AA84F"/>
      </patternFill>
    </fill>
    <fill>
      <patternFill patternType="solid">
        <fgColor rgb="FFCCCCCC"/>
        <bgColor rgb="FFCCCCCC"/>
      </patternFill>
    </fill>
  </fills>
  <borders count="7"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</borders>
  <cellStyleXfs count="1">
    <xf borderId="0" fillId="0" fontId="0" numFmtId="0" applyAlignment="1" applyFont="1"/>
  </cellStyleXfs>
  <cellXfs count="49">
    <xf borderId="0" fillId="0" fontId="0" numFmtId="0" xfId="0" applyAlignment="1" applyFont="1">
      <alignment/>
    </xf>
    <xf borderId="0" fillId="2" fontId="1" numFmtId="0" xfId="0" applyAlignment="1" applyFill="1" applyFont="1">
      <alignment horizontal="center" vertical="center"/>
    </xf>
    <xf borderId="0" fillId="2" fontId="2" numFmtId="0" xfId="0" applyAlignment="1" applyFont="1">
      <alignment horizontal="left" vertical="center"/>
    </xf>
    <xf borderId="0" fillId="3" fontId="1" numFmtId="0" xfId="0" applyAlignment="1" applyFill="1" applyFont="1">
      <alignment horizontal="center" vertical="center"/>
    </xf>
    <xf borderId="1" fillId="4" fontId="3" numFmtId="0" xfId="0" applyAlignment="1" applyBorder="1" applyFill="1" applyFont="1">
      <alignment/>
    </xf>
    <xf borderId="0" fillId="0" fontId="4" numFmtId="0" xfId="0" applyAlignment="1" applyFont="1">
      <alignment/>
    </xf>
    <xf borderId="1" fillId="4" fontId="5" numFmtId="0" xfId="0" applyAlignment="1" applyBorder="1" applyFont="1">
      <alignment horizontal="left"/>
    </xf>
    <xf borderId="1" fillId="5" fontId="6" numFmtId="0" xfId="0" applyAlignment="1" applyBorder="1" applyFill="1" applyFont="1">
      <alignment horizontal="right"/>
    </xf>
    <xf borderId="2" fillId="5" fontId="6" numFmtId="0" xfId="0" applyAlignment="1" applyBorder="1" applyFont="1">
      <alignment horizontal="right"/>
    </xf>
    <xf borderId="1" fillId="4" fontId="5" numFmtId="0" xfId="0" applyAlignment="1" applyBorder="1" applyFont="1">
      <alignment/>
    </xf>
    <xf borderId="3" fillId="5" fontId="6" numFmtId="0" xfId="0" applyAlignment="1" applyBorder="1" applyFont="1">
      <alignment horizontal="right"/>
    </xf>
    <xf borderId="4" fillId="5" fontId="6" numFmtId="0" xfId="0" applyAlignment="1" applyBorder="1" applyFont="1">
      <alignment horizontal="right"/>
    </xf>
    <xf borderId="0" fillId="0" fontId="3" numFmtId="0" xfId="0" applyAlignment="1" applyFont="1">
      <alignment/>
    </xf>
    <xf borderId="0" fillId="6" fontId="4" numFmtId="0" xfId="0" applyFill="1" applyFont="1"/>
    <xf borderId="0" fillId="6" fontId="4" numFmtId="1" xfId="0" applyFont="1" applyNumberFormat="1"/>
    <xf borderId="0" fillId="6" fontId="4" numFmtId="0" xfId="0" applyAlignment="1" applyFont="1">
      <alignment/>
    </xf>
    <xf borderId="1" fillId="7" fontId="4" numFmtId="0" xfId="0" applyAlignment="1" applyBorder="1" applyFill="1" applyFont="1">
      <alignment/>
    </xf>
    <xf borderId="1" fillId="8" fontId="4" numFmtId="1" xfId="0" applyAlignment="1" applyBorder="1" applyFill="1" applyFont="1" applyNumberFormat="1">
      <alignment/>
    </xf>
    <xf borderId="0" fillId="9" fontId="4" numFmtId="0" xfId="0" applyFill="1" applyFont="1"/>
    <xf borderId="0" fillId="9" fontId="4" numFmtId="0" xfId="0" applyFont="1"/>
    <xf borderId="1" fillId="4" fontId="7" numFmtId="0" xfId="0" applyAlignment="1" applyBorder="1" applyFont="1">
      <alignment horizontal="left"/>
    </xf>
    <xf borderId="0" fillId="9" fontId="4" numFmtId="0" xfId="0" applyAlignment="1" applyFont="1">
      <alignment/>
    </xf>
    <xf borderId="1" fillId="8" fontId="4" numFmtId="1" xfId="0" applyBorder="1" applyFont="1" applyNumberFormat="1"/>
    <xf borderId="0" fillId="9" fontId="8" numFmtId="0" xfId="0" applyFont="1"/>
    <xf borderId="0" fillId="2" fontId="8" numFmtId="0" xfId="0" applyFont="1"/>
    <xf borderId="1" fillId="8" fontId="9" numFmtId="1" xfId="0" applyBorder="1" applyFont="1" applyNumberFormat="1"/>
    <xf borderId="5" fillId="4" fontId="3" numFmtId="0" xfId="0" applyAlignment="1" applyBorder="1" applyFont="1">
      <alignment/>
    </xf>
    <xf borderId="5" fillId="4" fontId="5" numFmtId="0" xfId="0" applyAlignment="1" applyBorder="1" applyFont="1">
      <alignment/>
    </xf>
    <xf borderId="6" fillId="6" fontId="3" numFmtId="0" xfId="0" applyAlignment="1" applyBorder="1" applyFont="1">
      <alignment/>
    </xf>
    <xf borderId="6" fillId="6" fontId="5" numFmtId="0" xfId="0" applyAlignment="1" applyBorder="1" applyFont="1">
      <alignment/>
    </xf>
    <xf borderId="0" fillId="2" fontId="10" numFmtId="0" xfId="0" applyAlignment="1" applyFont="1">
      <alignment/>
    </xf>
    <xf borderId="1" fillId="8" fontId="3" numFmtId="0" xfId="0" applyAlignment="1" applyBorder="1" applyFont="1">
      <alignment/>
    </xf>
    <xf borderId="1" fillId="3" fontId="3" numFmtId="0" xfId="0" applyAlignment="1" applyBorder="1" applyFont="1">
      <alignment/>
    </xf>
    <xf borderId="0" fillId="0" fontId="3" numFmtId="0" xfId="0" applyFont="1"/>
    <xf borderId="1" fillId="8" fontId="11" numFmtId="0" xfId="0" applyAlignment="1" applyBorder="1" applyFont="1">
      <alignment/>
    </xf>
    <xf borderId="1" fillId="3" fontId="11" numFmtId="0" xfId="0" applyAlignment="1" applyBorder="1" applyFont="1">
      <alignment/>
    </xf>
    <xf borderId="1" fillId="3" fontId="3" numFmtId="0" xfId="0" applyAlignment="1" applyBorder="1" applyFont="1">
      <alignment horizontal="center"/>
    </xf>
    <xf borderId="0" fillId="8" fontId="5" numFmtId="0" xfId="0" applyAlignment="1" applyFont="1">
      <alignment horizontal="left"/>
    </xf>
    <xf borderId="0" fillId="8" fontId="5" numFmtId="1" xfId="0" applyAlignment="1" applyFont="1" applyNumberFormat="1">
      <alignment horizontal="left"/>
    </xf>
    <xf borderId="0" fillId="0" fontId="10" numFmtId="0" xfId="0" applyAlignment="1" applyFont="1">
      <alignment/>
    </xf>
    <xf borderId="0" fillId="8" fontId="7" numFmtId="0" xfId="0" applyAlignment="1" applyFont="1">
      <alignment horizontal="left"/>
    </xf>
    <xf borderId="0" fillId="8" fontId="3" numFmtId="0" xfId="0" applyAlignment="1" applyFont="1">
      <alignment/>
    </xf>
    <xf borderId="0" fillId="2" fontId="12" numFmtId="0" xfId="0" applyFont="1"/>
    <xf borderId="0" fillId="3" fontId="3" numFmtId="0" xfId="0" applyFont="1"/>
    <xf borderId="0" fillId="8" fontId="3" numFmtId="0" xfId="0" applyFont="1"/>
    <xf borderId="0" fillId="8" fontId="3" numFmtId="1" xfId="0" applyFont="1" applyNumberFormat="1"/>
    <xf borderId="0" fillId="0" fontId="10" numFmtId="0" xfId="0" applyFont="1"/>
    <xf borderId="0" fillId="2" fontId="3" numFmtId="0" xfId="0" applyFont="1"/>
    <xf borderId="0" fillId="2" fontId="4" numFmtId="0" xfId="0" applyFont="1"/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alignment/>
      <border>
        <left/>
        <right/>
        <top/>
        <bottom/>
      </border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1600">
                <a:solidFill>
                  <a:srgbClr val="000000"/>
                </a:solidFill>
              </a:defRPr>
            </a:pPr>
            <a:r>
              <a:t>Column 2/Column 3</a:t>
            </a:r>
          </a:p>
        </c:rich>
      </c:tx>
      <c:overlay val="0"/>
    </c:title>
    <c:plotArea>
      <c:layout/>
      <c:bubbleChart>
        <c:ser>
          <c:idx val="0"/>
          <c:order val="0"/>
          <c:tx>
            <c:strRef>
              <c:f>'Joueurs et Carte'!$B$5</c:f>
            </c:strRef>
          </c:tx>
          <c:dLbls>
            <c:dLblPos val="ctr"/>
            <c:showLegendKey val="0"/>
            <c:showVal val="0"/>
            <c:showCatName val="0"/>
            <c:showSerName val="1"/>
            <c:showBubbleSize val="0"/>
          </c:dLbls>
          <c:xVal>
            <c:strRef>
              <c:f>'Joueurs et Carte'!$C$5</c:f>
            </c:strRef>
          </c:xVal>
          <c:yVal>
            <c:numRef>
              <c:f>'Joueurs et Carte'!$D$5</c:f>
            </c:numRef>
          </c:yVal>
          <c:bubbleSize>
            <c:numRef>
              <c:f>'Joueurs et Carte'!$F$5</c:f>
            </c:numRef>
          </c:bubbleSize>
        </c:ser>
        <c:ser>
          <c:idx val="1"/>
          <c:order val="1"/>
          <c:tx>
            <c:strRef>
              <c:f>'Joueurs et Carte'!$B$6</c:f>
            </c:strRef>
          </c:tx>
          <c:dLbls>
            <c:dLblPos val="ctr"/>
            <c:showLegendKey val="0"/>
            <c:showVal val="0"/>
            <c:showCatName val="0"/>
            <c:showSerName val="1"/>
            <c:showBubbleSize val="0"/>
          </c:dLbls>
          <c:xVal>
            <c:strRef>
              <c:f>'Joueurs et Carte'!$C$6</c:f>
            </c:strRef>
          </c:xVal>
          <c:yVal>
            <c:numRef>
              <c:f>'Joueurs et Carte'!$D$6</c:f>
            </c:numRef>
          </c:yVal>
          <c:bubbleSize>
            <c:numRef>
              <c:f>'Joueurs et Carte'!$F$6</c:f>
            </c:numRef>
          </c:bubbleSize>
        </c:ser>
        <c:ser>
          <c:idx val="2"/>
          <c:order val="2"/>
          <c:tx>
            <c:strRef>
              <c:f>'Joueurs et Carte'!$B$7</c:f>
            </c:strRef>
          </c:tx>
          <c:dLbls>
            <c:dLblPos val="ctr"/>
            <c:showLegendKey val="0"/>
            <c:showVal val="0"/>
            <c:showCatName val="0"/>
            <c:showSerName val="1"/>
            <c:showBubbleSize val="0"/>
          </c:dLbls>
          <c:xVal>
            <c:strRef>
              <c:f>'Joueurs et Carte'!$C$7</c:f>
            </c:strRef>
          </c:xVal>
          <c:yVal>
            <c:numRef>
              <c:f>'Joueurs et Carte'!$D$7</c:f>
            </c:numRef>
          </c:yVal>
          <c:bubbleSize>
            <c:numRef>
              <c:f>'Joueurs et Carte'!$F$7</c:f>
            </c:numRef>
          </c:bubbleSize>
        </c:ser>
        <c:ser>
          <c:idx val="3"/>
          <c:order val="3"/>
          <c:tx>
            <c:strRef>
              <c:f>'Joueurs et Carte'!$B$8</c:f>
            </c:strRef>
          </c:tx>
          <c:dLbls>
            <c:dLblPos val="ctr"/>
            <c:showLegendKey val="0"/>
            <c:showVal val="0"/>
            <c:showCatName val="0"/>
            <c:showSerName val="1"/>
            <c:showBubbleSize val="0"/>
          </c:dLbls>
          <c:xVal>
            <c:strRef>
              <c:f>'Joueurs et Carte'!$C$8</c:f>
            </c:strRef>
          </c:xVal>
          <c:yVal>
            <c:numRef>
              <c:f>'Joueurs et Carte'!$D$8</c:f>
            </c:numRef>
          </c:yVal>
          <c:bubbleSize>
            <c:numRef>
              <c:f>'Joueurs et Carte'!$F$8</c:f>
            </c:numRef>
          </c:bubbleSize>
        </c:ser>
        <c:ser>
          <c:idx val="4"/>
          <c:order val="4"/>
          <c:tx>
            <c:strRef>
              <c:f>'Joueurs et Carte'!$B$9</c:f>
            </c:strRef>
          </c:tx>
          <c:dLbls>
            <c:dLblPos val="ctr"/>
            <c:showLegendKey val="0"/>
            <c:showVal val="0"/>
            <c:showCatName val="0"/>
            <c:showSerName val="1"/>
            <c:showBubbleSize val="0"/>
          </c:dLbls>
          <c:xVal>
            <c:strRef>
              <c:f>'Joueurs et Carte'!$C$9</c:f>
            </c:strRef>
          </c:xVal>
          <c:yVal>
            <c:numRef>
              <c:f>'Joueurs et Carte'!$D$9</c:f>
            </c:numRef>
          </c:yVal>
          <c:bubbleSize>
            <c:numRef>
              <c:f>'Joueurs et Carte'!$F$9</c:f>
            </c:numRef>
          </c:bubbleSize>
        </c:ser>
        <c:ser>
          <c:idx val="5"/>
          <c:order val="5"/>
          <c:tx>
            <c:strRef>
              <c:f>'Joueurs et Carte'!$B$10</c:f>
            </c:strRef>
          </c:tx>
          <c:dLbls>
            <c:dLblPos val="ctr"/>
            <c:showLegendKey val="0"/>
            <c:showVal val="0"/>
            <c:showCatName val="0"/>
            <c:showSerName val="1"/>
            <c:showBubbleSize val="0"/>
          </c:dLbls>
          <c:xVal>
            <c:strRef>
              <c:f>'Joueurs et Carte'!$C$10</c:f>
            </c:strRef>
          </c:xVal>
          <c:yVal>
            <c:numRef>
              <c:f>'Joueurs et Carte'!$D$10</c:f>
            </c:numRef>
          </c:yVal>
          <c:bubbleSize>
            <c:numRef>
              <c:f>'Joueurs et Carte'!$F$10</c:f>
            </c:numRef>
          </c:bubbleSize>
        </c:ser>
        <c:ser>
          <c:idx val="6"/>
          <c:order val="6"/>
          <c:tx>
            <c:strRef>
              <c:f>'Joueurs et Carte'!$B$11</c:f>
            </c:strRef>
          </c:tx>
          <c:dLbls>
            <c:dLblPos val="ctr"/>
            <c:showLegendKey val="0"/>
            <c:showVal val="0"/>
            <c:showCatName val="0"/>
            <c:showSerName val="1"/>
            <c:showBubbleSize val="0"/>
          </c:dLbls>
          <c:xVal>
            <c:strRef>
              <c:f>'Joueurs et Carte'!$C$11</c:f>
            </c:strRef>
          </c:xVal>
          <c:yVal>
            <c:numRef>
              <c:f>'Joueurs et Carte'!$D$11</c:f>
            </c:numRef>
          </c:yVal>
          <c:bubbleSize>
            <c:numRef>
              <c:f>'Joueurs et Carte'!$F$11</c:f>
            </c:numRef>
          </c:bubbleSize>
        </c:ser>
        <c:ser>
          <c:idx val="7"/>
          <c:order val="7"/>
          <c:tx>
            <c:strRef>
              <c:f>'Joueurs et Carte'!$B$12</c:f>
            </c:strRef>
          </c:tx>
          <c:dLbls>
            <c:dLblPos val="ctr"/>
            <c:showLegendKey val="0"/>
            <c:showVal val="0"/>
            <c:showCatName val="0"/>
            <c:showSerName val="1"/>
            <c:showBubbleSize val="0"/>
          </c:dLbls>
          <c:xVal>
            <c:strRef>
              <c:f>'Joueurs et Carte'!$C$12</c:f>
            </c:strRef>
          </c:xVal>
          <c:yVal>
            <c:numRef>
              <c:f>'Joueurs et Carte'!$D$12</c:f>
            </c:numRef>
          </c:yVal>
          <c:bubbleSize>
            <c:numRef>
              <c:f>'Joueurs et Carte'!$F$12</c:f>
            </c:numRef>
          </c:bubbleSize>
        </c:ser>
        <c:ser>
          <c:idx val="8"/>
          <c:order val="8"/>
          <c:tx>
            <c:strRef>
              <c:f>'Joueurs et Carte'!$B$13</c:f>
            </c:strRef>
          </c:tx>
          <c:dLbls>
            <c:dLblPos val="ctr"/>
            <c:showLegendKey val="0"/>
            <c:showVal val="0"/>
            <c:showCatName val="0"/>
            <c:showSerName val="1"/>
            <c:showBubbleSize val="0"/>
          </c:dLbls>
          <c:xVal>
            <c:strRef>
              <c:f>'Joueurs et Carte'!$C$13</c:f>
            </c:strRef>
          </c:xVal>
          <c:yVal>
            <c:numRef>
              <c:f>'Joueurs et Carte'!$D$13</c:f>
            </c:numRef>
          </c:yVal>
          <c:bubbleSize>
            <c:numRef>
              <c:f>'Joueurs et Carte'!$F$13</c:f>
            </c:numRef>
          </c:bubbleSize>
        </c:ser>
        <c:ser>
          <c:idx val="9"/>
          <c:order val="9"/>
          <c:tx>
            <c:strRef>
              <c:f>'Joueurs et Carte'!$B$14</c:f>
            </c:strRef>
          </c:tx>
          <c:dLbls>
            <c:dLblPos val="ctr"/>
            <c:showLegendKey val="0"/>
            <c:showVal val="0"/>
            <c:showCatName val="0"/>
            <c:showSerName val="1"/>
            <c:showBubbleSize val="0"/>
          </c:dLbls>
          <c:xVal>
            <c:strRef>
              <c:f>'Joueurs et Carte'!$C$14</c:f>
            </c:strRef>
          </c:xVal>
          <c:yVal>
            <c:numRef>
              <c:f>'Joueurs et Carte'!$D$14</c:f>
            </c:numRef>
          </c:yVal>
          <c:bubbleSize>
            <c:numRef>
              <c:f>'Joueurs et Carte'!$F$14</c:f>
            </c:numRef>
          </c:bubbleSize>
        </c:ser>
        <c:ser>
          <c:idx val="10"/>
          <c:order val="10"/>
          <c:tx>
            <c:strRef>
              <c:f>'Joueurs et Carte'!$B$15</c:f>
            </c:strRef>
          </c:tx>
          <c:dLbls>
            <c:dLblPos val="ctr"/>
            <c:showLegendKey val="0"/>
            <c:showVal val="0"/>
            <c:showCatName val="0"/>
            <c:showSerName val="1"/>
            <c:showBubbleSize val="0"/>
          </c:dLbls>
          <c:xVal>
            <c:strRef>
              <c:f>'Joueurs et Carte'!$C$15</c:f>
            </c:strRef>
          </c:xVal>
          <c:yVal>
            <c:numRef>
              <c:f>'Joueurs et Carte'!$D$15</c:f>
            </c:numRef>
          </c:yVal>
          <c:bubbleSize>
            <c:numRef>
              <c:f>'Joueurs et Carte'!$F$15</c:f>
            </c:numRef>
          </c:bubbleSize>
        </c:ser>
        <c:ser>
          <c:idx val="11"/>
          <c:order val="11"/>
          <c:tx>
            <c:strRef>
              <c:f>'Joueurs et Carte'!$B$16</c:f>
            </c:strRef>
          </c:tx>
          <c:dLbls>
            <c:dLblPos val="ctr"/>
            <c:showLegendKey val="0"/>
            <c:showVal val="0"/>
            <c:showCatName val="0"/>
            <c:showSerName val="1"/>
            <c:showBubbleSize val="0"/>
          </c:dLbls>
          <c:xVal>
            <c:strRef>
              <c:f>'Joueurs et Carte'!$C$16</c:f>
            </c:strRef>
          </c:xVal>
          <c:yVal>
            <c:numRef>
              <c:f>'Joueurs et Carte'!$D$16</c:f>
            </c:numRef>
          </c:yVal>
          <c:bubbleSize>
            <c:numRef>
              <c:f>'Joueurs et Carte'!$F$16</c:f>
            </c:numRef>
          </c:bubbleSize>
        </c:ser>
        <c:ser>
          <c:idx val="12"/>
          <c:order val="12"/>
          <c:tx>
            <c:strRef>
              <c:f>'Joueurs et Carte'!$B$17</c:f>
            </c:strRef>
          </c:tx>
          <c:dLbls>
            <c:dLblPos val="ctr"/>
            <c:showLegendKey val="0"/>
            <c:showVal val="0"/>
            <c:showCatName val="0"/>
            <c:showSerName val="1"/>
            <c:showBubbleSize val="0"/>
          </c:dLbls>
          <c:xVal>
            <c:strRef>
              <c:f>'Joueurs et Carte'!$C$17</c:f>
            </c:strRef>
          </c:xVal>
          <c:yVal>
            <c:numRef>
              <c:f>'Joueurs et Carte'!$D$17</c:f>
            </c:numRef>
          </c:yVal>
          <c:bubbleSize>
            <c:numRef>
              <c:f>'Joueurs et Carte'!$F$17</c:f>
            </c:numRef>
          </c:bubbleSize>
        </c:ser>
        <c:ser>
          <c:idx val="13"/>
          <c:order val="13"/>
          <c:tx>
            <c:strRef>
              <c:f>'Joueurs et Carte'!$B$18</c:f>
            </c:strRef>
          </c:tx>
          <c:dLbls>
            <c:dLblPos val="ctr"/>
            <c:showLegendKey val="0"/>
            <c:showVal val="0"/>
            <c:showCatName val="0"/>
            <c:showSerName val="1"/>
            <c:showBubbleSize val="0"/>
          </c:dLbls>
          <c:xVal>
            <c:strRef>
              <c:f>'Joueurs et Carte'!$C$18</c:f>
            </c:strRef>
          </c:xVal>
          <c:yVal>
            <c:numRef>
              <c:f>'Joueurs et Carte'!$D$18</c:f>
            </c:numRef>
          </c:yVal>
          <c:bubbleSize>
            <c:numRef>
              <c:f>'Joueurs et Carte'!$F$18</c:f>
            </c:numRef>
          </c:bubbleSize>
        </c:ser>
        <c:ser>
          <c:idx val="14"/>
          <c:order val="14"/>
          <c:tx>
            <c:strRef>
              <c:f>'Joueurs et Carte'!$B$19</c:f>
            </c:strRef>
          </c:tx>
          <c:dLbls>
            <c:dLblPos val="ctr"/>
            <c:showLegendKey val="0"/>
            <c:showVal val="0"/>
            <c:showCatName val="0"/>
            <c:showSerName val="1"/>
            <c:showBubbleSize val="0"/>
          </c:dLbls>
          <c:xVal>
            <c:strRef>
              <c:f>'Joueurs et Carte'!$C$19</c:f>
            </c:strRef>
          </c:xVal>
          <c:yVal>
            <c:numRef>
              <c:f>'Joueurs et Carte'!$D$19</c:f>
            </c:numRef>
          </c:yVal>
          <c:bubbleSize>
            <c:numRef>
              <c:f>'Joueurs et Carte'!$F$19</c:f>
            </c:numRef>
          </c:bubbleSize>
        </c:ser>
        <c:ser>
          <c:idx val="15"/>
          <c:order val="15"/>
          <c:tx>
            <c:strRef>
              <c:f>'Joueurs et Carte'!$B$20</c:f>
            </c:strRef>
          </c:tx>
          <c:dLbls>
            <c:dLblPos val="ctr"/>
            <c:showLegendKey val="0"/>
            <c:showVal val="0"/>
            <c:showCatName val="0"/>
            <c:showSerName val="1"/>
            <c:showBubbleSize val="0"/>
          </c:dLbls>
          <c:xVal>
            <c:strRef>
              <c:f>'Joueurs et Carte'!$C$20</c:f>
            </c:strRef>
          </c:xVal>
          <c:yVal>
            <c:numRef>
              <c:f>'Joueurs et Carte'!$D$20</c:f>
            </c:numRef>
          </c:yVal>
          <c:bubbleSize>
            <c:numRef>
              <c:f>'Joueurs et Carte'!$F$20</c:f>
            </c:numRef>
          </c:bubbleSize>
        </c:ser>
        <c:ser>
          <c:idx val="16"/>
          <c:order val="16"/>
          <c:tx>
            <c:strRef>
              <c:f>'Joueurs et Carte'!$B$21</c:f>
            </c:strRef>
          </c:tx>
          <c:dLbls>
            <c:dLblPos val="ctr"/>
            <c:showLegendKey val="0"/>
            <c:showVal val="0"/>
            <c:showCatName val="0"/>
            <c:showSerName val="1"/>
            <c:showBubbleSize val="0"/>
          </c:dLbls>
          <c:xVal>
            <c:strRef>
              <c:f>'Joueurs et Carte'!$C$21</c:f>
            </c:strRef>
          </c:xVal>
          <c:yVal>
            <c:numRef>
              <c:f>'Joueurs et Carte'!$D$21</c:f>
            </c:numRef>
          </c:yVal>
          <c:bubbleSize>
            <c:numRef>
              <c:f>'Joueurs et Carte'!$F$21</c:f>
            </c:numRef>
          </c:bubbleSize>
        </c:ser>
        <c:ser>
          <c:idx val="17"/>
          <c:order val="17"/>
          <c:tx>
            <c:strRef>
              <c:f>'Joueurs et Carte'!$B$22</c:f>
            </c:strRef>
          </c:tx>
          <c:dLbls>
            <c:dLblPos val="ctr"/>
            <c:showLegendKey val="0"/>
            <c:showVal val="0"/>
            <c:showCatName val="0"/>
            <c:showSerName val="1"/>
            <c:showBubbleSize val="0"/>
          </c:dLbls>
          <c:xVal>
            <c:strRef>
              <c:f>'Joueurs et Carte'!$C$22</c:f>
            </c:strRef>
          </c:xVal>
          <c:yVal>
            <c:numRef>
              <c:f>'Joueurs et Carte'!$D$22</c:f>
            </c:numRef>
          </c:yVal>
          <c:bubbleSize>
            <c:numRef>
              <c:f>'Joueurs et Carte'!$F$22</c:f>
            </c:numRef>
          </c:bubbleSize>
        </c:ser>
        <c:ser>
          <c:idx val="18"/>
          <c:order val="18"/>
          <c:tx>
            <c:strRef>
              <c:f>'Joueurs et Carte'!$B$23</c:f>
            </c:strRef>
          </c:tx>
          <c:dLbls>
            <c:dLblPos val="ctr"/>
            <c:showLegendKey val="0"/>
            <c:showVal val="0"/>
            <c:showCatName val="0"/>
            <c:showSerName val="1"/>
            <c:showBubbleSize val="0"/>
          </c:dLbls>
          <c:xVal>
            <c:strRef>
              <c:f>'Joueurs et Carte'!$C$23</c:f>
            </c:strRef>
          </c:xVal>
          <c:yVal>
            <c:numRef>
              <c:f>'Joueurs et Carte'!$D$23</c:f>
            </c:numRef>
          </c:yVal>
          <c:bubbleSize>
            <c:numRef>
              <c:f>'Joueurs et Carte'!$F$23</c:f>
            </c:numRef>
          </c:bubbleSize>
        </c:ser>
        <c:ser>
          <c:idx val="19"/>
          <c:order val="19"/>
          <c:tx>
            <c:strRef>
              <c:f>'Joueurs et Carte'!$B$24</c:f>
            </c:strRef>
          </c:tx>
          <c:dLbls>
            <c:dLblPos val="ctr"/>
            <c:showLegendKey val="0"/>
            <c:showVal val="0"/>
            <c:showCatName val="0"/>
            <c:showSerName val="1"/>
            <c:showBubbleSize val="0"/>
          </c:dLbls>
          <c:xVal>
            <c:strRef>
              <c:f>'Joueurs et Carte'!$C$24</c:f>
            </c:strRef>
          </c:xVal>
          <c:yVal>
            <c:numRef>
              <c:f>'Joueurs et Carte'!$D$24</c:f>
            </c:numRef>
          </c:yVal>
          <c:bubbleSize>
            <c:numRef>
              <c:f>'Joueurs et Carte'!$F$24</c:f>
            </c:numRef>
          </c:bubbleSize>
        </c:ser>
        <c:ser>
          <c:idx val="20"/>
          <c:order val="20"/>
          <c:tx>
            <c:strRef>
              <c:f>'Joueurs et Carte'!$B$25</c:f>
            </c:strRef>
          </c:tx>
          <c:dLbls>
            <c:dLblPos val="ctr"/>
            <c:showLegendKey val="0"/>
            <c:showVal val="0"/>
            <c:showCatName val="0"/>
            <c:showSerName val="1"/>
            <c:showBubbleSize val="0"/>
          </c:dLbls>
          <c:xVal>
            <c:strRef>
              <c:f>'Joueurs et Carte'!$C$25</c:f>
            </c:strRef>
          </c:xVal>
          <c:yVal>
            <c:numRef>
              <c:f>'Joueurs et Carte'!$D$25</c:f>
            </c:numRef>
          </c:yVal>
          <c:bubbleSize>
            <c:numRef>
              <c:f>'Joueurs et Carte'!$F$25</c:f>
            </c:numRef>
          </c:bubbleSize>
        </c:ser>
        <c:ser>
          <c:idx val="21"/>
          <c:order val="21"/>
          <c:tx>
            <c:strRef>
              <c:f>'Joueurs et Carte'!$B$26</c:f>
            </c:strRef>
          </c:tx>
          <c:dLbls>
            <c:dLblPos val="ctr"/>
            <c:showLegendKey val="0"/>
            <c:showVal val="0"/>
            <c:showCatName val="0"/>
            <c:showSerName val="1"/>
            <c:showBubbleSize val="0"/>
          </c:dLbls>
          <c:xVal>
            <c:strRef>
              <c:f>'Joueurs et Carte'!$C$26</c:f>
            </c:strRef>
          </c:xVal>
          <c:yVal>
            <c:numRef>
              <c:f>'Joueurs et Carte'!$D$26</c:f>
            </c:numRef>
          </c:yVal>
          <c:bubbleSize>
            <c:numRef>
              <c:f>'Joueurs et Carte'!$F$26</c:f>
            </c:numRef>
          </c:bubbleSize>
        </c:ser>
        <c:ser>
          <c:idx val="22"/>
          <c:order val="22"/>
          <c:tx>
            <c:strRef>
              <c:f>'Joueurs et Carte'!$B$27</c:f>
            </c:strRef>
          </c:tx>
          <c:dLbls>
            <c:dLblPos val="ctr"/>
            <c:showLegendKey val="0"/>
            <c:showVal val="0"/>
            <c:showCatName val="0"/>
            <c:showSerName val="1"/>
            <c:showBubbleSize val="0"/>
          </c:dLbls>
          <c:xVal>
            <c:strRef>
              <c:f>'Joueurs et Carte'!$C$27</c:f>
            </c:strRef>
          </c:xVal>
          <c:yVal>
            <c:numRef>
              <c:f>'Joueurs et Carte'!$D$27</c:f>
            </c:numRef>
          </c:yVal>
          <c:bubbleSize>
            <c:numRef>
              <c:f>'Joueurs et Carte'!$F$27</c:f>
            </c:numRef>
          </c:bubbleSize>
        </c:ser>
        <c:ser>
          <c:idx val="23"/>
          <c:order val="23"/>
          <c:tx>
            <c:strRef>
              <c:f>'Joueurs et Carte'!$B$28</c:f>
            </c:strRef>
          </c:tx>
          <c:dLbls>
            <c:dLblPos val="ctr"/>
            <c:showLegendKey val="0"/>
            <c:showVal val="0"/>
            <c:showCatName val="0"/>
            <c:showSerName val="1"/>
            <c:showBubbleSize val="0"/>
          </c:dLbls>
          <c:xVal>
            <c:strRef>
              <c:f>'Joueurs et Carte'!$C$28</c:f>
            </c:strRef>
          </c:xVal>
          <c:yVal>
            <c:numRef>
              <c:f>'Joueurs et Carte'!$D$28</c:f>
            </c:numRef>
          </c:yVal>
          <c:bubbleSize>
            <c:numRef>
              <c:f>'Joueurs et Carte'!$F$28</c:f>
            </c:numRef>
          </c:bubbleSize>
        </c:ser>
        <c:ser>
          <c:idx val="24"/>
          <c:order val="24"/>
          <c:tx>
            <c:strRef>
              <c:f>'Joueurs et Carte'!$B$29</c:f>
            </c:strRef>
          </c:tx>
          <c:dLbls>
            <c:dLblPos val="ctr"/>
            <c:showLegendKey val="0"/>
            <c:showVal val="0"/>
            <c:showCatName val="0"/>
            <c:showSerName val="1"/>
            <c:showBubbleSize val="0"/>
          </c:dLbls>
          <c:xVal>
            <c:strRef>
              <c:f>'Joueurs et Carte'!$C$29</c:f>
            </c:strRef>
          </c:xVal>
          <c:yVal>
            <c:numRef>
              <c:f>'Joueurs et Carte'!$D$29</c:f>
            </c:numRef>
          </c:yVal>
          <c:bubbleSize>
            <c:numRef>
              <c:f>'Joueurs et Carte'!$F$29</c:f>
            </c:numRef>
          </c:bubbleSize>
        </c:ser>
        <c:ser>
          <c:idx val="25"/>
          <c:order val="25"/>
          <c:tx>
            <c:strRef>
              <c:f>'Joueurs et Carte'!$B$30</c:f>
            </c:strRef>
          </c:tx>
          <c:dLbls>
            <c:dLblPos val="ctr"/>
            <c:showLegendKey val="0"/>
            <c:showVal val="0"/>
            <c:showCatName val="0"/>
            <c:showSerName val="1"/>
            <c:showBubbleSize val="0"/>
          </c:dLbls>
          <c:xVal>
            <c:strRef>
              <c:f>'Joueurs et Carte'!$C$30</c:f>
            </c:strRef>
          </c:xVal>
          <c:yVal>
            <c:numRef>
              <c:f>'Joueurs et Carte'!$D$30</c:f>
            </c:numRef>
          </c:yVal>
          <c:bubbleSize>
            <c:numRef>
              <c:f>'Joueurs et Carte'!$F$30</c:f>
            </c:numRef>
          </c:bubbleSize>
        </c:ser>
        <c:ser>
          <c:idx val="26"/>
          <c:order val="26"/>
          <c:tx>
            <c:strRef>
              <c:f>'Joueurs et Carte'!$B$31</c:f>
            </c:strRef>
          </c:tx>
          <c:dLbls>
            <c:dLblPos val="ctr"/>
            <c:showLegendKey val="0"/>
            <c:showVal val="0"/>
            <c:showCatName val="0"/>
            <c:showSerName val="1"/>
            <c:showBubbleSize val="0"/>
          </c:dLbls>
          <c:xVal>
            <c:strRef>
              <c:f>'Joueurs et Carte'!$C$31</c:f>
            </c:strRef>
          </c:xVal>
          <c:yVal>
            <c:numRef>
              <c:f>'Joueurs et Carte'!$D$31</c:f>
            </c:numRef>
          </c:yVal>
          <c:bubbleSize>
            <c:numRef>
              <c:f>'Joueurs et Carte'!$F$31</c:f>
            </c:numRef>
          </c:bubbleSize>
        </c:ser>
        <c:ser>
          <c:idx val="27"/>
          <c:order val="27"/>
          <c:tx>
            <c:strRef>
              <c:f>'Joueurs et Carte'!$B$32</c:f>
            </c:strRef>
          </c:tx>
          <c:dLbls>
            <c:dLblPos val="ctr"/>
            <c:showLegendKey val="0"/>
            <c:showVal val="0"/>
            <c:showCatName val="0"/>
            <c:showSerName val="1"/>
            <c:showBubbleSize val="0"/>
          </c:dLbls>
          <c:xVal>
            <c:strRef>
              <c:f>'Joueurs et Carte'!$C$32</c:f>
            </c:strRef>
          </c:xVal>
          <c:yVal>
            <c:numRef>
              <c:f>'Joueurs et Carte'!$D$32</c:f>
            </c:numRef>
          </c:yVal>
          <c:bubbleSize>
            <c:numRef>
              <c:f>'Joueurs et Carte'!$F$32</c:f>
            </c:numRef>
          </c:bubbleSize>
        </c:ser>
        <c:ser>
          <c:idx val="28"/>
          <c:order val="28"/>
          <c:tx>
            <c:strRef>
              <c:f>'Joueurs et Carte'!$B$33</c:f>
            </c:strRef>
          </c:tx>
          <c:dLbls>
            <c:dLblPos val="ctr"/>
            <c:showLegendKey val="0"/>
            <c:showVal val="0"/>
            <c:showCatName val="0"/>
            <c:showSerName val="1"/>
            <c:showBubbleSize val="0"/>
          </c:dLbls>
          <c:xVal>
            <c:strRef>
              <c:f>'Joueurs et Carte'!$C$33</c:f>
            </c:strRef>
          </c:xVal>
          <c:yVal>
            <c:numRef>
              <c:f>'Joueurs et Carte'!$D$33</c:f>
            </c:numRef>
          </c:yVal>
          <c:bubbleSize>
            <c:numRef>
              <c:f>'Joueurs et Carte'!$F$33</c:f>
            </c:numRef>
          </c:bubbleSize>
        </c:ser>
        <c:ser>
          <c:idx val="29"/>
          <c:order val="29"/>
          <c:tx>
            <c:strRef>
              <c:f>'Joueurs et Carte'!$B$34</c:f>
            </c:strRef>
          </c:tx>
          <c:dLbls>
            <c:dLblPos val="ctr"/>
            <c:showLegendKey val="0"/>
            <c:showVal val="0"/>
            <c:showCatName val="0"/>
            <c:showSerName val="1"/>
            <c:showBubbleSize val="0"/>
          </c:dLbls>
          <c:xVal>
            <c:strRef>
              <c:f>'Joueurs et Carte'!$C$34</c:f>
            </c:strRef>
          </c:xVal>
          <c:yVal>
            <c:numRef>
              <c:f>'Joueurs et Carte'!$D$34</c:f>
            </c:numRef>
          </c:yVal>
          <c:bubbleSize>
            <c:numRef>
              <c:f>'Joueurs et Carte'!$F$34</c:f>
            </c:numRef>
          </c:bubbleSize>
        </c:ser>
        <c:ser>
          <c:idx val="30"/>
          <c:order val="30"/>
          <c:tx>
            <c:strRef>
              <c:f>'Joueurs et Carte'!$B$35</c:f>
            </c:strRef>
          </c:tx>
          <c:dLbls>
            <c:dLblPos val="ctr"/>
            <c:showLegendKey val="0"/>
            <c:showVal val="0"/>
            <c:showCatName val="0"/>
            <c:showSerName val="1"/>
            <c:showBubbleSize val="0"/>
          </c:dLbls>
          <c:xVal>
            <c:strRef>
              <c:f>'Joueurs et Carte'!$C$35</c:f>
            </c:strRef>
          </c:xVal>
          <c:yVal>
            <c:numRef>
              <c:f>'Joueurs et Carte'!$D$35</c:f>
            </c:numRef>
          </c:yVal>
          <c:bubbleSize>
            <c:numRef>
              <c:f>'Joueurs et Carte'!$F$35</c:f>
            </c:numRef>
          </c:bubbleSize>
        </c:ser>
        <c:ser>
          <c:idx val="31"/>
          <c:order val="31"/>
          <c:tx>
            <c:strRef>
              <c:f>'Joueurs et Carte'!$B$36</c:f>
            </c:strRef>
          </c:tx>
          <c:dLbls>
            <c:dLblPos val="ctr"/>
            <c:showLegendKey val="0"/>
            <c:showVal val="0"/>
            <c:showCatName val="0"/>
            <c:showSerName val="1"/>
            <c:showBubbleSize val="0"/>
          </c:dLbls>
          <c:xVal>
            <c:strRef>
              <c:f>'Joueurs et Carte'!$C$36</c:f>
            </c:strRef>
          </c:xVal>
          <c:yVal>
            <c:numRef>
              <c:f>'Joueurs et Carte'!$D$36</c:f>
            </c:numRef>
          </c:yVal>
          <c:bubbleSize>
            <c:numRef>
              <c:f>'Joueurs et Carte'!$F$36</c:f>
            </c:numRef>
          </c:bubbleSize>
        </c:ser>
        <c:ser>
          <c:idx val="32"/>
          <c:order val="32"/>
          <c:tx>
            <c:strRef>
              <c:f>'Joueurs et Carte'!$B$37</c:f>
            </c:strRef>
          </c:tx>
          <c:dLbls>
            <c:dLblPos val="ctr"/>
            <c:showLegendKey val="0"/>
            <c:showVal val="0"/>
            <c:showCatName val="0"/>
            <c:showSerName val="1"/>
            <c:showBubbleSize val="0"/>
          </c:dLbls>
          <c:xVal>
            <c:strRef>
              <c:f>'Joueurs et Carte'!$C$37</c:f>
            </c:strRef>
          </c:xVal>
          <c:yVal>
            <c:numRef>
              <c:f>'Joueurs et Carte'!$D$37</c:f>
            </c:numRef>
          </c:yVal>
          <c:bubbleSize>
            <c:numRef>
              <c:f>'Joueurs et Carte'!$F$37</c:f>
            </c:numRef>
          </c:bubbleSize>
        </c:ser>
        <c:ser>
          <c:idx val="33"/>
          <c:order val="33"/>
          <c:tx>
            <c:strRef>
              <c:f>'Joueurs et Carte'!$B$38</c:f>
            </c:strRef>
          </c:tx>
          <c:dLbls>
            <c:dLblPos val="ctr"/>
            <c:showLegendKey val="0"/>
            <c:showVal val="0"/>
            <c:showCatName val="0"/>
            <c:showSerName val="1"/>
            <c:showBubbleSize val="0"/>
          </c:dLbls>
          <c:xVal>
            <c:strRef>
              <c:f>'Joueurs et Carte'!$C$38</c:f>
            </c:strRef>
          </c:xVal>
          <c:yVal>
            <c:numRef>
              <c:f>'Joueurs et Carte'!$D$38</c:f>
            </c:numRef>
          </c:yVal>
          <c:bubbleSize>
            <c:numRef>
              <c:f>'Joueurs et Carte'!$F$38</c:f>
            </c:numRef>
          </c:bubbleSize>
        </c:ser>
        <c:ser>
          <c:idx val="34"/>
          <c:order val="34"/>
          <c:tx>
            <c:strRef>
              <c:f>'Joueurs et Carte'!$B$39</c:f>
            </c:strRef>
          </c:tx>
          <c:dLbls>
            <c:dLblPos val="ctr"/>
            <c:showLegendKey val="0"/>
            <c:showVal val="0"/>
            <c:showCatName val="0"/>
            <c:showSerName val="1"/>
            <c:showBubbleSize val="0"/>
          </c:dLbls>
          <c:xVal>
            <c:strRef>
              <c:f>'Joueurs et Carte'!$C$39</c:f>
            </c:strRef>
          </c:xVal>
          <c:yVal>
            <c:numRef>
              <c:f>'Joueurs et Carte'!$D$39</c:f>
            </c:numRef>
          </c:yVal>
          <c:bubbleSize>
            <c:numRef>
              <c:f>'Joueurs et Carte'!$F$39</c:f>
            </c:numRef>
          </c:bubbleSize>
        </c:ser>
        <c:ser>
          <c:idx val="35"/>
          <c:order val="35"/>
          <c:tx>
            <c:strRef>
              <c:f>'Joueurs et Carte'!$B$40</c:f>
            </c:strRef>
          </c:tx>
          <c:dLbls>
            <c:dLblPos val="ctr"/>
            <c:showLegendKey val="0"/>
            <c:showVal val="0"/>
            <c:showCatName val="0"/>
            <c:showSerName val="1"/>
            <c:showBubbleSize val="0"/>
          </c:dLbls>
          <c:xVal>
            <c:strRef>
              <c:f>'Joueurs et Carte'!$C$40</c:f>
            </c:strRef>
          </c:xVal>
          <c:yVal>
            <c:numRef>
              <c:f>'Joueurs et Carte'!$D$40</c:f>
            </c:numRef>
          </c:yVal>
          <c:bubbleSize>
            <c:numRef>
              <c:f>'Joueurs et Carte'!$F$40</c:f>
            </c:numRef>
          </c:bubbleSize>
        </c:ser>
        <c:ser>
          <c:idx val="36"/>
          <c:order val="36"/>
          <c:tx>
            <c:strRef>
              <c:f>'Joueurs et Carte'!$B$41</c:f>
            </c:strRef>
          </c:tx>
          <c:dLbls>
            <c:dLblPos val="ctr"/>
            <c:showLegendKey val="0"/>
            <c:showVal val="0"/>
            <c:showCatName val="0"/>
            <c:showSerName val="1"/>
            <c:showBubbleSize val="0"/>
          </c:dLbls>
          <c:xVal>
            <c:strRef>
              <c:f>'Joueurs et Carte'!$C$41</c:f>
            </c:strRef>
          </c:xVal>
          <c:yVal>
            <c:numRef>
              <c:f>'Joueurs et Carte'!$D$41</c:f>
            </c:numRef>
          </c:yVal>
          <c:bubbleSize>
            <c:numRef>
              <c:f>'Joueurs et Carte'!$F$41</c:f>
            </c:numRef>
          </c:bubbleSize>
        </c:ser>
        <c:ser>
          <c:idx val="37"/>
          <c:order val="37"/>
          <c:tx>
            <c:strRef>
              <c:f>'Joueurs et Carte'!$B$42</c:f>
            </c:strRef>
          </c:tx>
          <c:dLbls>
            <c:dLblPos val="ctr"/>
            <c:showLegendKey val="0"/>
            <c:showVal val="0"/>
            <c:showCatName val="0"/>
            <c:showSerName val="1"/>
            <c:showBubbleSize val="0"/>
          </c:dLbls>
          <c:xVal>
            <c:strRef>
              <c:f>'Joueurs et Carte'!$C$42</c:f>
            </c:strRef>
          </c:xVal>
          <c:yVal>
            <c:numRef>
              <c:f>'Joueurs et Carte'!$D$42</c:f>
            </c:numRef>
          </c:yVal>
          <c:bubbleSize>
            <c:numRef>
              <c:f>'Joueurs et Carte'!$F$42</c:f>
            </c:numRef>
          </c:bubbleSize>
        </c:ser>
        <c:ser>
          <c:idx val="38"/>
          <c:order val="38"/>
          <c:tx>
            <c:strRef>
              <c:f>'Joueurs et Carte'!$B$43</c:f>
            </c:strRef>
          </c:tx>
          <c:dLbls>
            <c:dLblPos val="ctr"/>
            <c:showLegendKey val="0"/>
            <c:showVal val="0"/>
            <c:showCatName val="0"/>
            <c:showSerName val="1"/>
            <c:showBubbleSize val="0"/>
          </c:dLbls>
          <c:xVal>
            <c:strRef>
              <c:f>'Joueurs et Carte'!$C$43</c:f>
            </c:strRef>
          </c:xVal>
          <c:yVal>
            <c:numRef>
              <c:f>'Joueurs et Carte'!$D$43</c:f>
            </c:numRef>
          </c:yVal>
          <c:bubbleSize>
            <c:numRef>
              <c:f>'Joueurs et Carte'!$F$43</c:f>
            </c:numRef>
          </c:bubbleSize>
        </c:ser>
        <c:ser>
          <c:idx val="39"/>
          <c:order val="39"/>
          <c:tx>
            <c:strRef>
              <c:f>'Joueurs et Carte'!$B$44</c:f>
            </c:strRef>
          </c:tx>
          <c:dLbls>
            <c:dLblPos val="ctr"/>
            <c:showLegendKey val="0"/>
            <c:showVal val="0"/>
            <c:showCatName val="0"/>
            <c:showSerName val="1"/>
            <c:showBubbleSize val="0"/>
          </c:dLbls>
          <c:xVal>
            <c:strRef>
              <c:f>'Joueurs et Carte'!$C$44</c:f>
            </c:strRef>
          </c:xVal>
          <c:yVal>
            <c:numRef>
              <c:f>'Joueurs et Carte'!$D$44</c:f>
            </c:numRef>
          </c:yVal>
          <c:bubbleSize>
            <c:numRef>
              <c:f>'Joueurs et Carte'!$F$44</c:f>
            </c:numRef>
          </c:bubbleSize>
        </c:ser>
        <c:ser>
          <c:idx val="40"/>
          <c:order val="40"/>
          <c:tx>
            <c:strRef>
              <c:f>'Joueurs et Carte'!$B$45</c:f>
            </c:strRef>
          </c:tx>
          <c:dLbls>
            <c:dLblPos val="ctr"/>
            <c:showLegendKey val="0"/>
            <c:showVal val="0"/>
            <c:showCatName val="0"/>
            <c:showSerName val="1"/>
            <c:showBubbleSize val="0"/>
          </c:dLbls>
          <c:xVal>
            <c:strRef>
              <c:f>'Joueurs et Carte'!$C$45</c:f>
            </c:strRef>
          </c:xVal>
          <c:yVal>
            <c:numRef>
              <c:f>'Joueurs et Carte'!$D$45</c:f>
            </c:numRef>
          </c:yVal>
          <c:bubbleSize>
            <c:numRef>
              <c:f>'Joueurs et Carte'!$F$45</c:f>
            </c:numRef>
          </c:bubbleSize>
        </c:ser>
        <c:ser>
          <c:idx val="41"/>
          <c:order val="41"/>
          <c:tx>
            <c:strRef>
              <c:f>'Joueurs et Carte'!$B$46</c:f>
            </c:strRef>
          </c:tx>
          <c:dLbls>
            <c:dLblPos val="ctr"/>
            <c:showLegendKey val="0"/>
            <c:showVal val="0"/>
            <c:showCatName val="0"/>
            <c:showSerName val="1"/>
            <c:showBubbleSize val="0"/>
          </c:dLbls>
          <c:xVal>
            <c:strRef>
              <c:f>'Joueurs et Carte'!$C$46</c:f>
            </c:strRef>
          </c:xVal>
          <c:yVal>
            <c:numRef>
              <c:f>'Joueurs et Carte'!$D$46</c:f>
            </c:numRef>
          </c:yVal>
          <c:bubbleSize>
            <c:numRef>
              <c:f>'Joueurs et Carte'!$F$46</c:f>
            </c:numRef>
          </c:bubbleSize>
        </c:ser>
        <c:ser>
          <c:idx val="42"/>
          <c:order val="42"/>
          <c:tx>
            <c:strRef>
              <c:f>'Joueurs et Carte'!$B$47</c:f>
            </c:strRef>
          </c:tx>
          <c:dLbls>
            <c:dLblPos val="ctr"/>
            <c:showLegendKey val="0"/>
            <c:showVal val="0"/>
            <c:showCatName val="0"/>
            <c:showSerName val="1"/>
            <c:showBubbleSize val="0"/>
          </c:dLbls>
          <c:xVal>
            <c:strRef>
              <c:f>'Joueurs et Carte'!$C$47</c:f>
            </c:strRef>
          </c:xVal>
          <c:yVal>
            <c:numRef>
              <c:f>'Joueurs et Carte'!$D$47</c:f>
            </c:numRef>
          </c:yVal>
          <c:bubbleSize>
            <c:numRef>
              <c:f>'Joueurs et Carte'!$F$47</c:f>
            </c:numRef>
          </c:bubbleSize>
        </c:ser>
        <c:ser>
          <c:idx val="43"/>
          <c:order val="43"/>
          <c:tx>
            <c:strRef>
              <c:f>'Joueurs et Carte'!$B$48</c:f>
            </c:strRef>
          </c:tx>
          <c:dLbls>
            <c:dLblPos val="ctr"/>
            <c:showLegendKey val="0"/>
            <c:showVal val="0"/>
            <c:showCatName val="0"/>
            <c:showSerName val="1"/>
            <c:showBubbleSize val="0"/>
          </c:dLbls>
          <c:xVal>
            <c:strRef>
              <c:f>'Joueurs et Carte'!$C$48</c:f>
            </c:strRef>
          </c:xVal>
          <c:yVal>
            <c:numRef>
              <c:f>'Joueurs et Carte'!$D$48</c:f>
            </c:numRef>
          </c:yVal>
          <c:bubbleSize>
            <c:numRef>
              <c:f>'Joueurs et Carte'!$F$48</c:f>
            </c:numRef>
          </c:bubbleSize>
        </c:ser>
        <c:ser>
          <c:idx val="44"/>
          <c:order val="44"/>
          <c:tx>
            <c:strRef>
              <c:f>'Joueurs et Carte'!$B$49</c:f>
            </c:strRef>
          </c:tx>
          <c:dLbls>
            <c:dLblPos val="ctr"/>
            <c:showLegendKey val="0"/>
            <c:showVal val="0"/>
            <c:showCatName val="0"/>
            <c:showSerName val="1"/>
            <c:showBubbleSize val="0"/>
          </c:dLbls>
          <c:xVal>
            <c:strRef>
              <c:f>'Joueurs et Carte'!$C$49</c:f>
            </c:strRef>
          </c:xVal>
          <c:yVal>
            <c:numRef>
              <c:f>'Joueurs et Carte'!$D$49</c:f>
            </c:numRef>
          </c:yVal>
          <c:bubbleSize>
            <c:numRef>
              <c:f>'Joueurs et Carte'!$F$49</c:f>
            </c:numRef>
          </c:bubbleSize>
        </c:ser>
        <c:ser>
          <c:idx val="45"/>
          <c:order val="45"/>
          <c:tx>
            <c:strRef>
              <c:f>'Joueurs et Carte'!$B$50</c:f>
            </c:strRef>
          </c:tx>
          <c:dLbls>
            <c:dLblPos val="ctr"/>
            <c:showLegendKey val="0"/>
            <c:showVal val="0"/>
            <c:showCatName val="0"/>
            <c:showSerName val="1"/>
            <c:showBubbleSize val="0"/>
          </c:dLbls>
          <c:xVal>
            <c:strRef>
              <c:f>'Joueurs et Carte'!$C$50</c:f>
            </c:strRef>
          </c:xVal>
          <c:yVal>
            <c:numRef>
              <c:f>'Joueurs et Carte'!$D$50</c:f>
            </c:numRef>
          </c:yVal>
          <c:bubbleSize>
            <c:numRef>
              <c:f>'Joueurs et Carte'!$F$50</c:f>
            </c:numRef>
          </c:bubbleSize>
        </c:ser>
        <c:ser>
          <c:idx val="46"/>
          <c:order val="46"/>
          <c:tx>
            <c:strRef>
              <c:f>'Joueurs et Carte'!$B$51</c:f>
            </c:strRef>
          </c:tx>
          <c:dLbls>
            <c:dLblPos val="ctr"/>
            <c:showLegendKey val="0"/>
            <c:showVal val="0"/>
            <c:showCatName val="0"/>
            <c:showSerName val="1"/>
            <c:showBubbleSize val="0"/>
          </c:dLbls>
          <c:xVal>
            <c:strRef>
              <c:f>'Joueurs et Carte'!$C$51</c:f>
            </c:strRef>
          </c:xVal>
          <c:yVal>
            <c:numRef>
              <c:f>'Joueurs et Carte'!$D$51</c:f>
            </c:numRef>
          </c:yVal>
          <c:bubbleSize>
            <c:numRef>
              <c:f>'Joueurs et Carte'!$F$51</c:f>
            </c:numRef>
          </c:bubbleSize>
        </c:ser>
        <c:ser>
          <c:idx val="47"/>
          <c:order val="47"/>
          <c:tx>
            <c:strRef>
              <c:f>'Joueurs et Carte'!$B$52</c:f>
            </c:strRef>
          </c:tx>
          <c:dLbls>
            <c:dLblPos val="ctr"/>
            <c:showLegendKey val="0"/>
            <c:showVal val="0"/>
            <c:showCatName val="0"/>
            <c:showSerName val="1"/>
            <c:showBubbleSize val="0"/>
          </c:dLbls>
          <c:xVal>
            <c:strRef>
              <c:f>'Joueurs et Carte'!$C$52</c:f>
            </c:strRef>
          </c:xVal>
          <c:yVal>
            <c:numRef>
              <c:f>'Joueurs et Carte'!$D$52</c:f>
            </c:numRef>
          </c:yVal>
          <c:bubbleSize>
            <c:numRef>
              <c:f>'Joueurs et Carte'!$F$52</c:f>
            </c:numRef>
          </c:bubbleSize>
        </c:ser>
        <c:ser>
          <c:idx val="48"/>
          <c:order val="48"/>
          <c:tx>
            <c:strRef>
              <c:f>'Joueurs et Carte'!$B$53</c:f>
            </c:strRef>
          </c:tx>
          <c:dLbls>
            <c:dLblPos val="ctr"/>
            <c:showLegendKey val="0"/>
            <c:showVal val="0"/>
            <c:showCatName val="0"/>
            <c:showSerName val="1"/>
            <c:showBubbleSize val="0"/>
          </c:dLbls>
          <c:xVal>
            <c:strRef>
              <c:f>'Joueurs et Carte'!$C$53</c:f>
            </c:strRef>
          </c:xVal>
          <c:yVal>
            <c:numRef>
              <c:f>'Joueurs et Carte'!$D$53</c:f>
            </c:numRef>
          </c:yVal>
          <c:bubbleSize>
            <c:numRef>
              <c:f>'Joueurs et Carte'!$F$53</c:f>
            </c:numRef>
          </c:bubbleSize>
        </c:ser>
        <c:ser>
          <c:idx val="49"/>
          <c:order val="49"/>
          <c:tx>
            <c:strRef>
              <c:f>'Joueurs et Carte'!$B$54</c:f>
            </c:strRef>
          </c:tx>
          <c:dLbls>
            <c:dLblPos val="ctr"/>
            <c:showLegendKey val="0"/>
            <c:showVal val="0"/>
            <c:showCatName val="0"/>
            <c:showSerName val="1"/>
            <c:showBubbleSize val="0"/>
          </c:dLbls>
          <c:xVal>
            <c:strRef>
              <c:f>'Joueurs et Carte'!$C$54</c:f>
            </c:strRef>
          </c:xVal>
          <c:yVal>
            <c:numRef>
              <c:f>'Joueurs et Carte'!$D$54</c:f>
            </c:numRef>
          </c:yVal>
          <c:bubbleSize>
            <c:numRef>
              <c:f>'Joueurs et Carte'!$F$54</c:f>
            </c:numRef>
          </c:bubbleSize>
        </c:ser>
        <c:ser>
          <c:idx val="50"/>
          <c:order val="50"/>
          <c:tx>
            <c:strRef>
              <c:f>'Joueurs et Carte'!$B$55</c:f>
            </c:strRef>
          </c:tx>
          <c:dLbls>
            <c:dLblPos val="ctr"/>
            <c:showLegendKey val="0"/>
            <c:showVal val="0"/>
            <c:showCatName val="0"/>
            <c:showSerName val="1"/>
            <c:showBubbleSize val="0"/>
          </c:dLbls>
          <c:xVal>
            <c:strRef>
              <c:f>'Joueurs et Carte'!$C$55</c:f>
            </c:strRef>
          </c:xVal>
          <c:yVal>
            <c:numRef>
              <c:f>'Joueurs et Carte'!$D$55</c:f>
            </c:numRef>
          </c:yVal>
          <c:bubbleSize>
            <c:numRef>
              <c:f>'Joueurs et Carte'!$F$55</c:f>
            </c:numRef>
          </c:bubbleSize>
        </c:ser>
        <c:ser>
          <c:idx val="51"/>
          <c:order val="51"/>
          <c:tx>
            <c:strRef>
              <c:f>'Joueurs et Carte'!$B$56</c:f>
            </c:strRef>
          </c:tx>
          <c:dLbls>
            <c:dLblPos val="ctr"/>
            <c:showLegendKey val="0"/>
            <c:showVal val="0"/>
            <c:showCatName val="0"/>
            <c:showSerName val="1"/>
            <c:showBubbleSize val="0"/>
          </c:dLbls>
          <c:xVal>
            <c:strRef>
              <c:f>'Joueurs et Carte'!$C$56</c:f>
            </c:strRef>
          </c:xVal>
          <c:yVal>
            <c:numRef>
              <c:f>'Joueurs et Carte'!$D$56</c:f>
            </c:numRef>
          </c:yVal>
          <c:bubbleSize>
            <c:numRef>
              <c:f>'Joueurs et Carte'!$F$56</c:f>
            </c:numRef>
          </c:bubbleSize>
        </c:ser>
        <c:ser>
          <c:idx val="52"/>
          <c:order val="52"/>
          <c:tx>
            <c:strRef>
              <c:f>'Joueurs et Carte'!$B$57</c:f>
            </c:strRef>
          </c:tx>
          <c:dLbls>
            <c:dLblPos val="ctr"/>
            <c:showLegendKey val="0"/>
            <c:showVal val="0"/>
            <c:showCatName val="0"/>
            <c:showSerName val="1"/>
            <c:showBubbleSize val="0"/>
          </c:dLbls>
          <c:xVal>
            <c:strRef>
              <c:f>'Joueurs et Carte'!$C$57</c:f>
            </c:strRef>
          </c:xVal>
          <c:yVal>
            <c:numRef>
              <c:f>'Joueurs et Carte'!$D$57</c:f>
            </c:numRef>
          </c:yVal>
          <c:bubbleSize>
            <c:numRef>
              <c:f>'Joueurs et Carte'!$F$57</c:f>
            </c:numRef>
          </c:bubbleSize>
        </c:ser>
        <c:ser>
          <c:idx val="53"/>
          <c:order val="53"/>
          <c:tx>
            <c:strRef>
              <c:f>'Joueurs et Carte'!$B$58</c:f>
            </c:strRef>
          </c:tx>
          <c:dLbls>
            <c:dLblPos val="ctr"/>
            <c:showLegendKey val="0"/>
            <c:showVal val="0"/>
            <c:showCatName val="0"/>
            <c:showSerName val="1"/>
            <c:showBubbleSize val="0"/>
          </c:dLbls>
          <c:xVal>
            <c:strRef>
              <c:f>'Joueurs et Carte'!$C$58</c:f>
            </c:strRef>
          </c:xVal>
          <c:yVal>
            <c:numRef>
              <c:f>'Joueurs et Carte'!$D$58</c:f>
            </c:numRef>
          </c:yVal>
          <c:bubbleSize>
            <c:numRef>
              <c:f>'Joueurs et Carte'!$F$58</c:f>
            </c:numRef>
          </c:bubbleSize>
        </c:ser>
        <c:ser>
          <c:idx val="54"/>
          <c:order val="54"/>
          <c:tx>
            <c:strRef>
              <c:f>'Joueurs et Carte'!$B$59</c:f>
            </c:strRef>
          </c:tx>
          <c:dLbls>
            <c:dLblPos val="ctr"/>
            <c:showLegendKey val="0"/>
            <c:showVal val="0"/>
            <c:showCatName val="0"/>
            <c:showSerName val="1"/>
            <c:showBubbleSize val="0"/>
          </c:dLbls>
          <c:xVal>
            <c:strRef>
              <c:f>'Joueurs et Carte'!$C$59</c:f>
            </c:strRef>
          </c:xVal>
          <c:yVal>
            <c:numRef>
              <c:f>'Joueurs et Carte'!$D$59</c:f>
            </c:numRef>
          </c:yVal>
          <c:bubbleSize>
            <c:numRef>
              <c:f>'Joueurs et Carte'!$F$59</c:f>
            </c:numRef>
          </c:bubbleSize>
        </c:ser>
        <c:ser>
          <c:idx val="55"/>
          <c:order val="55"/>
          <c:tx>
            <c:strRef>
              <c:f>'Joueurs et Carte'!$B$60</c:f>
            </c:strRef>
          </c:tx>
          <c:dLbls>
            <c:dLblPos val="ctr"/>
            <c:showLegendKey val="0"/>
            <c:showVal val="0"/>
            <c:showCatName val="0"/>
            <c:showSerName val="1"/>
            <c:showBubbleSize val="0"/>
          </c:dLbls>
          <c:xVal>
            <c:strRef>
              <c:f>'Joueurs et Carte'!$C$60</c:f>
            </c:strRef>
          </c:xVal>
          <c:yVal>
            <c:numRef>
              <c:f>'Joueurs et Carte'!$D$60</c:f>
            </c:numRef>
          </c:yVal>
          <c:bubbleSize>
            <c:numRef>
              <c:f>'Joueurs et Carte'!$F$60</c:f>
            </c:numRef>
          </c:bubbleSize>
        </c:ser>
        <c:ser>
          <c:idx val="56"/>
          <c:order val="56"/>
          <c:tx>
            <c:strRef>
              <c:f>'Joueurs et Carte'!$B$61</c:f>
            </c:strRef>
          </c:tx>
          <c:dLbls>
            <c:dLblPos val="ctr"/>
            <c:showLegendKey val="0"/>
            <c:showVal val="0"/>
            <c:showCatName val="0"/>
            <c:showSerName val="1"/>
            <c:showBubbleSize val="0"/>
          </c:dLbls>
          <c:xVal>
            <c:strRef>
              <c:f>'Joueurs et Carte'!$C$61</c:f>
            </c:strRef>
          </c:xVal>
          <c:yVal>
            <c:numRef>
              <c:f>'Joueurs et Carte'!$D$61</c:f>
            </c:numRef>
          </c:yVal>
          <c:bubbleSize>
            <c:numRef>
              <c:f>'Joueurs et Carte'!$F$61</c:f>
            </c:numRef>
          </c:bubbleSize>
        </c:ser>
        <c:ser>
          <c:idx val="57"/>
          <c:order val="57"/>
          <c:tx>
            <c:strRef>
              <c:f>'Joueurs et Carte'!$B$62</c:f>
            </c:strRef>
          </c:tx>
          <c:dLbls>
            <c:dLblPos val="ctr"/>
            <c:showLegendKey val="0"/>
            <c:showVal val="0"/>
            <c:showCatName val="0"/>
            <c:showSerName val="1"/>
            <c:showBubbleSize val="0"/>
          </c:dLbls>
          <c:xVal>
            <c:strRef>
              <c:f>'Joueurs et Carte'!$C$62</c:f>
            </c:strRef>
          </c:xVal>
          <c:yVal>
            <c:numRef>
              <c:f>'Joueurs et Carte'!$D$62</c:f>
            </c:numRef>
          </c:yVal>
          <c:bubbleSize>
            <c:numRef>
              <c:f>'Joueurs et Carte'!$F$62</c:f>
            </c:numRef>
          </c:bubbleSize>
        </c:ser>
        <c:ser>
          <c:idx val="58"/>
          <c:order val="58"/>
          <c:tx>
            <c:strRef>
              <c:f>'Joueurs et Carte'!$B$63</c:f>
            </c:strRef>
          </c:tx>
          <c:dLbls>
            <c:dLblPos val="ctr"/>
            <c:showLegendKey val="0"/>
            <c:showVal val="0"/>
            <c:showCatName val="0"/>
            <c:showSerName val="1"/>
            <c:showBubbleSize val="0"/>
          </c:dLbls>
          <c:xVal>
            <c:strRef>
              <c:f>'Joueurs et Carte'!$C$63</c:f>
            </c:strRef>
          </c:xVal>
          <c:yVal>
            <c:numRef>
              <c:f>'Joueurs et Carte'!$D$63</c:f>
            </c:numRef>
          </c:yVal>
          <c:bubbleSize>
            <c:numRef>
              <c:f>'Joueurs et Carte'!$F$63</c:f>
            </c:numRef>
          </c:bubbleSize>
        </c:ser>
        <c:ser>
          <c:idx val="59"/>
          <c:order val="59"/>
          <c:tx>
            <c:strRef>
              <c:f>'Joueurs et Carte'!$B$64</c:f>
            </c:strRef>
          </c:tx>
          <c:dLbls>
            <c:dLblPos val="ctr"/>
            <c:showLegendKey val="0"/>
            <c:showVal val="0"/>
            <c:showCatName val="0"/>
            <c:showSerName val="1"/>
            <c:showBubbleSize val="0"/>
          </c:dLbls>
          <c:xVal>
            <c:strRef>
              <c:f>'Joueurs et Carte'!$C$64</c:f>
            </c:strRef>
          </c:xVal>
          <c:yVal>
            <c:numRef>
              <c:f>'Joueurs et Carte'!$D$64</c:f>
            </c:numRef>
          </c:yVal>
          <c:bubbleSize>
            <c:numRef>
              <c:f>'Joueurs et Carte'!$F$64</c:f>
            </c:numRef>
          </c:bubbleSize>
        </c:ser>
        <c:ser>
          <c:idx val="60"/>
          <c:order val="60"/>
          <c:tx>
            <c:strRef>
              <c:f>'Joueurs et Carte'!$B$65</c:f>
            </c:strRef>
          </c:tx>
          <c:dLbls>
            <c:dLblPos val="ctr"/>
            <c:showLegendKey val="0"/>
            <c:showVal val="0"/>
            <c:showCatName val="0"/>
            <c:showSerName val="1"/>
            <c:showBubbleSize val="0"/>
          </c:dLbls>
          <c:xVal>
            <c:strRef>
              <c:f>'Joueurs et Carte'!$C$65</c:f>
            </c:strRef>
          </c:xVal>
          <c:yVal>
            <c:numRef>
              <c:f>'Joueurs et Carte'!$D$65</c:f>
            </c:numRef>
          </c:yVal>
          <c:bubbleSize>
            <c:numRef>
              <c:f>'Joueurs et Carte'!$F$65</c:f>
            </c:numRef>
          </c:bubbleSize>
        </c:ser>
        <c:ser>
          <c:idx val="61"/>
          <c:order val="61"/>
          <c:tx>
            <c:strRef>
              <c:f>'Joueurs et Carte'!$B$66</c:f>
            </c:strRef>
          </c:tx>
          <c:dLbls>
            <c:dLblPos val="ctr"/>
            <c:showLegendKey val="0"/>
            <c:showVal val="0"/>
            <c:showCatName val="0"/>
            <c:showSerName val="1"/>
            <c:showBubbleSize val="0"/>
          </c:dLbls>
          <c:xVal>
            <c:strRef>
              <c:f>'Joueurs et Carte'!$C$66</c:f>
            </c:strRef>
          </c:xVal>
          <c:yVal>
            <c:numRef>
              <c:f>'Joueurs et Carte'!$D$66</c:f>
            </c:numRef>
          </c:yVal>
          <c:bubbleSize>
            <c:numRef>
              <c:f>'Joueurs et Carte'!$F$66</c:f>
            </c:numRef>
          </c:bubbleSize>
        </c:ser>
        <c:ser>
          <c:idx val="62"/>
          <c:order val="62"/>
          <c:tx>
            <c:strRef>
              <c:f>'Joueurs et Carte'!$B$67</c:f>
            </c:strRef>
          </c:tx>
          <c:dLbls>
            <c:dLblPos val="ctr"/>
            <c:showLegendKey val="0"/>
            <c:showVal val="0"/>
            <c:showCatName val="0"/>
            <c:showSerName val="1"/>
            <c:showBubbleSize val="0"/>
          </c:dLbls>
          <c:xVal>
            <c:strRef>
              <c:f>'Joueurs et Carte'!$C$67</c:f>
            </c:strRef>
          </c:xVal>
          <c:yVal>
            <c:numRef>
              <c:f>'Joueurs et Carte'!$D$67</c:f>
            </c:numRef>
          </c:yVal>
          <c:bubbleSize>
            <c:numRef>
              <c:f>'Joueurs et Carte'!$F$67</c:f>
            </c:numRef>
          </c:bubbleSize>
        </c:ser>
        <c:ser>
          <c:idx val="63"/>
          <c:order val="63"/>
          <c:tx>
            <c:strRef>
              <c:f>'Joueurs et Carte'!$B$68</c:f>
            </c:strRef>
          </c:tx>
          <c:dLbls>
            <c:dLblPos val="ctr"/>
            <c:showLegendKey val="0"/>
            <c:showVal val="0"/>
            <c:showCatName val="0"/>
            <c:showSerName val="1"/>
            <c:showBubbleSize val="0"/>
          </c:dLbls>
          <c:xVal>
            <c:strRef>
              <c:f>'Joueurs et Carte'!$C$68</c:f>
            </c:strRef>
          </c:xVal>
          <c:yVal>
            <c:numRef>
              <c:f>'Joueurs et Carte'!$D$68</c:f>
            </c:numRef>
          </c:yVal>
          <c:bubbleSize>
            <c:numRef>
              <c:f>'Joueurs et Carte'!$F$68</c:f>
            </c:numRef>
          </c:bubbleSize>
        </c:ser>
        <c:ser>
          <c:idx val="64"/>
          <c:order val="64"/>
          <c:tx>
            <c:strRef>
              <c:f>'Joueurs et Carte'!$B$69</c:f>
            </c:strRef>
          </c:tx>
          <c:dLbls>
            <c:dLblPos val="ctr"/>
            <c:showLegendKey val="0"/>
            <c:showVal val="0"/>
            <c:showCatName val="0"/>
            <c:showSerName val="1"/>
            <c:showBubbleSize val="0"/>
          </c:dLbls>
          <c:xVal>
            <c:strRef>
              <c:f>'Joueurs et Carte'!$C$69</c:f>
            </c:strRef>
          </c:xVal>
          <c:yVal>
            <c:numRef>
              <c:f>'Joueurs et Carte'!$D$69</c:f>
            </c:numRef>
          </c:yVal>
          <c:bubbleSize>
            <c:numRef>
              <c:f>'Joueurs et Carte'!$F$69</c:f>
            </c:numRef>
          </c:bubbleSize>
        </c:ser>
        <c:ser>
          <c:idx val="65"/>
          <c:order val="65"/>
          <c:tx>
            <c:strRef>
              <c:f>'Joueurs et Carte'!$B$70</c:f>
            </c:strRef>
          </c:tx>
          <c:dLbls>
            <c:dLblPos val="ctr"/>
            <c:showLegendKey val="0"/>
            <c:showVal val="0"/>
            <c:showCatName val="0"/>
            <c:showSerName val="1"/>
            <c:showBubbleSize val="0"/>
          </c:dLbls>
          <c:xVal>
            <c:strRef>
              <c:f>'Joueurs et Carte'!$C$70</c:f>
            </c:strRef>
          </c:xVal>
          <c:yVal>
            <c:numRef>
              <c:f>'Joueurs et Carte'!$D$70</c:f>
            </c:numRef>
          </c:yVal>
          <c:bubbleSize>
            <c:numRef>
              <c:f>'Joueurs et Carte'!$F$70</c:f>
            </c:numRef>
          </c:bubbleSize>
        </c:ser>
        <c:ser>
          <c:idx val="66"/>
          <c:order val="66"/>
          <c:tx>
            <c:strRef>
              <c:f>'Joueurs et Carte'!$B$71</c:f>
            </c:strRef>
          </c:tx>
          <c:dLbls>
            <c:dLblPos val="ctr"/>
            <c:showLegendKey val="0"/>
            <c:showVal val="0"/>
            <c:showCatName val="0"/>
            <c:showSerName val="1"/>
            <c:showBubbleSize val="0"/>
          </c:dLbls>
          <c:xVal>
            <c:strRef>
              <c:f>'Joueurs et Carte'!$C$71</c:f>
            </c:strRef>
          </c:xVal>
          <c:yVal>
            <c:numRef>
              <c:f>'Joueurs et Carte'!$D$71</c:f>
            </c:numRef>
          </c:yVal>
          <c:bubbleSize>
            <c:numRef>
              <c:f>'Joueurs et Carte'!$F$71</c:f>
            </c:numRef>
          </c:bubbleSize>
        </c:ser>
        <c:ser>
          <c:idx val="67"/>
          <c:order val="67"/>
          <c:tx>
            <c:strRef>
              <c:f>'Joueurs et Carte'!$B$72</c:f>
            </c:strRef>
          </c:tx>
          <c:dLbls>
            <c:dLblPos val="ctr"/>
            <c:showLegendKey val="0"/>
            <c:showVal val="0"/>
            <c:showCatName val="0"/>
            <c:showSerName val="1"/>
            <c:showBubbleSize val="0"/>
          </c:dLbls>
          <c:xVal>
            <c:strRef>
              <c:f>'Joueurs et Carte'!$C$72</c:f>
            </c:strRef>
          </c:xVal>
          <c:yVal>
            <c:numRef>
              <c:f>'Joueurs et Carte'!$D$72</c:f>
            </c:numRef>
          </c:yVal>
          <c:bubbleSize>
            <c:numRef>
              <c:f>'Joueurs et Carte'!$F$72</c:f>
            </c:numRef>
          </c:bubbleSize>
        </c:ser>
        <c:ser>
          <c:idx val="68"/>
          <c:order val="68"/>
          <c:tx>
            <c:strRef>
              <c:f>'Joueurs et Carte'!$B$73</c:f>
            </c:strRef>
          </c:tx>
          <c:dLbls>
            <c:dLblPos val="ctr"/>
            <c:showLegendKey val="0"/>
            <c:showVal val="0"/>
            <c:showCatName val="0"/>
            <c:showSerName val="1"/>
            <c:showBubbleSize val="0"/>
          </c:dLbls>
          <c:xVal>
            <c:strRef>
              <c:f>'Joueurs et Carte'!$C$73</c:f>
            </c:strRef>
          </c:xVal>
          <c:yVal>
            <c:numRef>
              <c:f>'Joueurs et Carte'!$D$73</c:f>
            </c:numRef>
          </c:yVal>
          <c:bubbleSize>
            <c:numRef>
              <c:f>'Joueurs et Carte'!$F$73</c:f>
            </c:numRef>
          </c:bubbleSize>
        </c:ser>
        <c:ser>
          <c:idx val="69"/>
          <c:order val="69"/>
          <c:tx>
            <c:strRef>
              <c:f>'Joueurs et Carte'!$B$74</c:f>
            </c:strRef>
          </c:tx>
          <c:dLbls>
            <c:dLblPos val="ctr"/>
            <c:showLegendKey val="0"/>
            <c:showVal val="0"/>
            <c:showCatName val="0"/>
            <c:showSerName val="1"/>
            <c:showBubbleSize val="0"/>
          </c:dLbls>
          <c:xVal>
            <c:strRef>
              <c:f>'Joueurs et Carte'!$C$74</c:f>
            </c:strRef>
          </c:xVal>
          <c:yVal>
            <c:numRef>
              <c:f>'Joueurs et Carte'!$D$74</c:f>
            </c:numRef>
          </c:yVal>
          <c:bubbleSize>
            <c:numRef>
              <c:f>'Joueurs et Carte'!$F$74</c:f>
            </c:numRef>
          </c:bubbleSize>
        </c:ser>
        <c:ser>
          <c:idx val="70"/>
          <c:order val="70"/>
          <c:tx>
            <c:strRef>
              <c:f>'Joueurs et Carte'!$B$75</c:f>
            </c:strRef>
          </c:tx>
          <c:dLbls>
            <c:dLblPos val="ctr"/>
            <c:showLegendKey val="0"/>
            <c:showVal val="0"/>
            <c:showCatName val="0"/>
            <c:showSerName val="1"/>
            <c:showBubbleSize val="0"/>
          </c:dLbls>
          <c:xVal>
            <c:strRef>
              <c:f>'Joueurs et Carte'!$C$75</c:f>
            </c:strRef>
          </c:xVal>
          <c:yVal>
            <c:numRef>
              <c:f>'Joueurs et Carte'!$D$75</c:f>
            </c:numRef>
          </c:yVal>
          <c:bubbleSize>
            <c:numRef>
              <c:f>'Joueurs et Carte'!$F$75</c:f>
            </c:numRef>
          </c:bubbleSize>
        </c:ser>
        <c:ser>
          <c:idx val="71"/>
          <c:order val="71"/>
          <c:tx>
            <c:strRef>
              <c:f>'Joueurs et Carte'!$B$76</c:f>
            </c:strRef>
          </c:tx>
          <c:dLbls>
            <c:dLblPos val="ctr"/>
            <c:showLegendKey val="0"/>
            <c:showVal val="0"/>
            <c:showCatName val="0"/>
            <c:showSerName val="1"/>
            <c:showBubbleSize val="0"/>
          </c:dLbls>
          <c:xVal>
            <c:strRef>
              <c:f>'Joueurs et Carte'!$C$76</c:f>
            </c:strRef>
          </c:xVal>
          <c:yVal>
            <c:numRef>
              <c:f>'Joueurs et Carte'!$D$76</c:f>
            </c:numRef>
          </c:yVal>
          <c:bubbleSize>
            <c:numRef>
              <c:f>'Joueurs et Carte'!$F$76</c:f>
            </c:numRef>
          </c:bubbleSize>
        </c:ser>
        <c:ser>
          <c:idx val="72"/>
          <c:order val="72"/>
          <c:tx>
            <c:strRef>
              <c:f>'Joueurs et Carte'!$B$77</c:f>
            </c:strRef>
          </c:tx>
          <c:dLbls>
            <c:dLblPos val="ctr"/>
            <c:showLegendKey val="0"/>
            <c:showVal val="0"/>
            <c:showCatName val="0"/>
            <c:showSerName val="1"/>
            <c:showBubbleSize val="0"/>
          </c:dLbls>
          <c:xVal>
            <c:strRef>
              <c:f>'Joueurs et Carte'!$C$77</c:f>
            </c:strRef>
          </c:xVal>
          <c:yVal>
            <c:numRef>
              <c:f>'Joueurs et Carte'!$D$77</c:f>
            </c:numRef>
          </c:yVal>
          <c:bubbleSize>
            <c:numRef>
              <c:f>'Joueurs et Carte'!$F$77</c:f>
            </c:numRef>
          </c:bubbleSize>
        </c:ser>
        <c:ser>
          <c:idx val="73"/>
          <c:order val="73"/>
          <c:tx>
            <c:strRef>
              <c:f>'Joueurs et Carte'!$B$78</c:f>
            </c:strRef>
          </c:tx>
          <c:dLbls>
            <c:dLblPos val="ctr"/>
            <c:showLegendKey val="0"/>
            <c:showVal val="0"/>
            <c:showCatName val="0"/>
            <c:showSerName val="1"/>
            <c:showBubbleSize val="0"/>
          </c:dLbls>
          <c:xVal>
            <c:strRef>
              <c:f>'Joueurs et Carte'!$C$78</c:f>
            </c:strRef>
          </c:xVal>
          <c:yVal>
            <c:numRef>
              <c:f>'Joueurs et Carte'!$D$78</c:f>
            </c:numRef>
          </c:yVal>
          <c:bubbleSize>
            <c:numRef>
              <c:f>'Joueurs et Carte'!$F$78</c:f>
            </c:numRef>
          </c:bubbleSize>
        </c:ser>
        <c:ser>
          <c:idx val="74"/>
          <c:order val="74"/>
          <c:tx>
            <c:strRef>
              <c:f>'Joueurs et Carte'!$B$79</c:f>
            </c:strRef>
          </c:tx>
          <c:dLbls>
            <c:dLblPos val="ctr"/>
            <c:showLegendKey val="0"/>
            <c:showVal val="0"/>
            <c:showCatName val="0"/>
            <c:showSerName val="1"/>
            <c:showBubbleSize val="0"/>
          </c:dLbls>
          <c:xVal>
            <c:strRef>
              <c:f>'Joueurs et Carte'!$C$79</c:f>
            </c:strRef>
          </c:xVal>
          <c:yVal>
            <c:numRef>
              <c:f>'Joueurs et Carte'!$D$79</c:f>
            </c:numRef>
          </c:yVal>
          <c:bubbleSize>
            <c:numRef>
              <c:f>'Joueurs et Carte'!$F$79</c:f>
            </c:numRef>
          </c:bubbleSize>
        </c:ser>
        <c:ser>
          <c:idx val="75"/>
          <c:order val="75"/>
          <c:tx>
            <c:strRef>
              <c:f>'Joueurs et Carte'!$B$80</c:f>
            </c:strRef>
          </c:tx>
          <c:dLbls>
            <c:dLblPos val="ctr"/>
            <c:showLegendKey val="0"/>
            <c:showVal val="0"/>
            <c:showCatName val="0"/>
            <c:showSerName val="1"/>
            <c:showBubbleSize val="0"/>
          </c:dLbls>
          <c:xVal>
            <c:strRef>
              <c:f>'Joueurs et Carte'!$C$80</c:f>
            </c:strRef>
          </c:xVal>
          <c:yVal>
            <c:numRef>
              <c:f>'Joueurs et Carte'!$D$80</c:f>
            </c:numRef>
          </c:yVal>
          <c:bubbleSize>
            <c:numRef>
              <c:f>'Joueurs et Carte'!$F$80</c:f>
            </c:numRef>
          </c:bubbleSize>
        </c:ser>
        <c:ser>
          <c:idx val="76"/>
          <c:order val="76"/>
          <c:tx>
            <c:strRef>
              <c:f>'Joueurs et Carte'!$B$81</c:f>
            </c:strRef>
          </c:tx>
          <c:dLbls>
            <c:dLblPos val="ctr"/>
            <c:showLegendKey val="0"/>
            <c:showVal val="0"/>
            <c:showCatName val="0"/>
            <c:showSerName val="1"/>
            <c:showBubbleSize val="0"/>
          </c:dLbls>
          <c:xVal>
            <c:strRef>
              <c:f>'Joueurs et Carte'!$C$81</c:f>
            </c:strRef>
          </c:xVal>
          <c:yVal>
            <c:numRef>
              <c:f>'Joueurs et Carte'!$D$81</c:f>
            </c:numRef>
          </c:yVal>
          <c:bubbleSize>
            <c:numRef>
              <c:f>'Joueurs et Carte'!$F$81</c:f>
            </c:numRef>
          </c:bubbleSize>
        </c:ser>
        <c:ser>
          <c:idx val="77"/>
          <c:order val="77"/>
          <c:tx>
            <c:strRef>
              <c:f>'Joueurs et Carte'!$B$82</c:f>
            </c:strRef>
          </c:tx>
          <c:dLbls>
            <c:dLblPos val="ctr"/>
            <c:showLegendKey val="0"/>
            <c:showVal val="0"/>
            <c:showCatName val="0"/>
            <c:showSerName val="1"/>
            <c:showBubbleSize val="0"/>
          </c:dLbls>
          <c:xVal>
            <c:strRef>
              <c:f>'Joueurs et Carte'!$C$82</c:f>
            </c:strRef>
          </c:xVal>
          <c:yVal>
            <c:numRef>
              <c:f>'Joueurs et Carte'!$D$82</c:f>
            </c:numRef>
          </c:yVal>
          <c:bubbleSize>
            <c:numRef>
              <c:f>'Joueurs et Carte'!$F$82</c:f>
            </c:numRef>
          </c:bubbleSize>
        </c:ser>
        <c:ser>
          <c:idx val="78"/>
          <c:order val="78"/>
          <c:tx>
            <c:strRef>
              <c:f>'Joueurs et Carte'!$B$83</c:f>
            </c:strRef>
          </c:tx>
          <c:dLbls>
            <c:dLblPos val="ctr"/>
            <c:showLegendKey val="0"/>
            <c:showVal val="0"/>
            <c:showCatName val="0"/>
            <c:showSerName val="1"/>
            <c:showBubbleSize val="0"/>
          </c:dLbls>
          <c:xVal>
            <c:strRef>
              <c:f>'Joueurs et Carte'!$C$83</c:f>
            </c:strRef>
          </c:xVal>
          <c:yVal>
            <c:numRef>
              <c:f>'Joueurs et Carte'!$D$83</c:f>
            </c:numRef>
          </c:yVal>
          <c:bubbleSize>
            <c:numRef>
              <c:f>'Joueurs et Carte'!$F$83</c:f>
            </c:numRef>
          </c:bubbleSize>
        </c:ser>
        <c:ser>
          <c:idx val="79"/>
          <c:order val="79"/>
          <c:tx>
            <c:strRef>
              <c:f>'Joueurs et Carte'!$B$84</c:f>
            </c:strRef>
          </c:tx>
          <c:dLbls>
            <c:dLblPos val="ctr"/>
            <c:showLegendKey val="0"/>
            <c:showVal val="0"/>
            <c:showCatName val="0"/>
            <c:showSerName val="1"/>
            <c:showBubbleSize val="0"/>
          </c:dLbls>
          <c:xVal>
            <c:strRef>
              <c:f>'Joueurs et Carte'!$C$84</c:f>
            </c:strRef>
          </c:xVal>
          <c:yVal>
            <c:numRef>
              <c:f>'Joueurs et Carte'!$D$84</c:f>
            </c:numRef>
          </c:yVal>
          <c:bubbleSize>
            <c:numRef>
              <c:f>'Joueurs et Carte'!$F$84</c:f>
            </c:numRef>
          </c:bubbleSize>
        </c:ser>
        <c:ser>
          <c:idx val="80"/>
          <c:order val="80"/>
          <c:tx>
            <c:strRef>
              <c:f>'Joueurs et Carte'!$B$85</c:f>
            </c:strRef>
          </c:tx>
          <c:dLbls>
            <c:dLblPos val="ctr"/>
            <c:showLegendKey val="0"/>
            <c:showVal val="0"/>
            <c:showCatName val="0"/>
            <c:showSerName val="1"/>
            <c:showBubbleSize val="0"/>
          </c:dLbls>
          <c:xVal>
            <c:strRef>
              <c:f>'Joueurs et Carte'!$C$85</c:f>
            </c:strRef>
          </c:xVal>
          <c:yVal>
            <c:numRef>
              <c:f>'Joueurs et Carte'!$D$85</c:f>
            </c:numRef>
          </c:yVal>
          <c:bubbleSize>
            <c:numRef>
              <c:f>'Joueurs et Carte'!$F$85</c:f>
            </c:numRef>
          </c:bubbleSize>
        </c:ser>
        <c:ser>
          <c:idx val="81"/>
          <c:order val="81"/>
          <c:tx>
            <c:strRef>
              <c:f>'Joueurs et Carte'!$B$86</c:f>
            </c:strRef>
          </c:tx>
          <c:dLbls>
            <c:dLblPos val="ctr"/>
            <c:showLegendKey val="0"/>
            <c:showVal val="0"/>
            <c:showCatName val="0"/>
            <c:showSerName val="1"/>
            <c:showBubbleSize val="0"/>
          </c:dLbls>
          <c:xVal>
            <c:strRef>
              <c:f>'Joueurs et Carte'!$C$86</c:f>
            </c:strRef>
          </c:xVal>
          <c:yVal>
            <c:numRef>
              <c:f>'Joueurs et Carte'!$D$86</c:f>
            </c:numRef>
          </c:yVal>
          <c:bubbleSize>
            <c:numRef>
              <c:f>'Joueurs et Carte'!$F$86</c:f>
            </c:numRef>
          </c:bubbleSize>
        </c:ser>
        <c:ser>
          <c:idx val="82"/>
          <c:order val="82"/>
          <c:tx>
            <c:strRef>
              <c:f>'Joueurs et Carte'!$B$87</c:f>
            </c:strRef>
          </c:tx>
          <c:dLbls>
            <c:dLblPos val="ctr"/>
            <c:showLegendKey val="0"/>
            <c:showVal val="0"/>
            <c:showCatName val="0"/>
            <c:showSerName val="1"/>
            <c:showBubbleSize val="0"/>
          </c:dLbls>
          <c:xVal>
            <c:strRef>
              <c:f>'Joueurs et Carte'!$C$87</c:f>
            </c:strRef>
          </c:xVal>
          <c:yVal>
            <c:numRef>
              <c:f>'Joueurs et Carte'!$D$87</c:f>
            </c:numRef>
          </c:yVal>
          <c:bubbleSize>
            <c:numRef>
              <c:f>'Joueurs et Carte'!$F$87</c:f>
            </c:numRef>
          </c:bubbleSize>
        </c:ser>
        <c:ser>
          <c:idx val="83"/>
          <c:order val="83"/>
          <c:tx>
            <c:strRef>
              <c:f>'Joueurs et Carte'!$B$88</c:f>
            </c:strRef>
          </c:tx>
          <c:dLbls>
            <c:dLblPos val="ctr"/>
            <c:showLegendKey val="0"/>
            <c:showVal val="0"/>
            <c:showCatName val="0"/>
            <c:showSerName val="1"/>
            <c:showBubbleSize val="0"/>
          </c:dLbls>
          <c:xVal>
            <c:strRef>
              <c:f>'Joueurs et Carte'!$C$88</c:f>
            </c:strRef>
          </c:xVal>
          <c:yVal>
            <c:numRef>
              <c:f>'Joueurs et Carte'!$D$88</c:f>
            </c:numRef>
          </c:yVal>
          <c:bubbleSize>
            <c:numRef>
              <c:f>'Joueurs et Carte'!$F$88</c:f>
            </c:numRef>
          </c:bubbleSize>
        </c:ser>
        <c:ser>
          <c:idx val="84"/>
          <c:order val="84"/>
          <c:tx>
            <c:strRef>
              <c:f>'Joueurs et Carte'!$B$89</c:f>
            </c:strRef>
          </c:tx>
          <c:dLbls>
            <c:dLblPos val="ctr"/>
            <c:showLegendKey val="0"/>
            <c:showVal val="0"/>
            <c:showCatName val="0"/>
            <c:showSerName val="1"/>
            <c:showBubbleSize val="0"/>
          </c:dLbls>
          <c:xVal>
            <c:strRef>
              <c:f>'Joueurs et Carte'!$C$89</c:f>
            </c:strRef>
          </c:xVal>
          <c:yVal>
            <c:numRef>
              <c:f>'Joueurs et Carte'!$D$89</c:f>
            </c:numRef>
          </c:yVal>
          <c:bubbleSize>
            <c:numRef>
              <c:f>'Joueurs et Carte'!$F$89</c:f>
            </c:numRef>
          </c:bubbleSize>
        </c:ser>
        <c:ser>
          <c:idx val="85"/>
          <c:order val="85"/>
          <c:tx>
            <c:strRef>
              <c:f>'Joueurs et Carte'!$B$90</c:f>
            </c:strRef>
          </c:tx>
          <c:dLbls>
            <c:dLblPos val="ctr"/>
            <c:showLegendKey val="0"/>
            <c:showVal val="0"/>
            <c:showCatName val="0"/>
            <c:showSerName val="1"/>
            <c:showBubbleSize val="0"/>
          </c:dLbls>
          <c:xVal>
            <c:strRef>
              <c:f>'Joueurs et Carte'!$C$90</c:f>
            </c:strRef>
          </c:xVal>
          <c:yVal>
            <c:numRef>
              <c:f>'Joueurs et Carte'!$D$90</c:f>
            </c:numRef>
          </c:yVal>
          <c:bubbleSize>
            <c:numRef>
              <c:f>'Joueurs et Carte'!$F$90</c:f>
            </c:numRef>
          </c:bubbleSize>
        </c:ser>
        <c:ser>
          <c:idx val="86"/>
          <c:order val="86"/>
          <c:tx>
            <c:strRef>
              <c:f>'Joueurs et Carte'!$B$91</c:f>
            </c:strRef>
          </c:tx>
          <c:dLbls>
            <c:dLblPos val="ctr"/>
            <c:showLegendKey val="0"/>
            <c:showVal val="0"/>
            <c:showCatName val="0"/>
            <c:showSerName val="1"/>
            <c:showBubbleSize val="0"/>
          </c:dLbls>
          <c:xVal>
            <c:strRef>
              <c:f>'Joueurs et Carte'!$C$91</c:f>
            </c:strRef>
          </c:xVal>
          <c:yVal>
            <c:numRef>
              <c:f>'Joueurs et Carte'!$D$91</c:f>
            </c:numRef>
          </c:yVal>
          <c:bubbleSize>
            <c:numRef>
              <c:f>'Joueurs et Carte'!$F$91</c:f>
            </c:numRef>
          </c:bubbleSize>
        </c:ser>
        <c:ser>
          <c:idx val="87"/>
          <c:order val="87"/>
          <c:tx>
            <c:strRef>
              <c:f>'Joueurs et Carte'!$B$92</c:f>
            </c:strRef>
          </c:tx>
          <c:dLbls>
            <c:dLblPos val="ctr"/>
            <c:showLegendKey val="0"/>
            <c:showVal val="0"/>
            <c:showCatName val="0"/>
            <c:showSerName val="1"/>
            <c:showBubbleSize val="0"/>
          </c:dLbls>
          <c:xVal>
            <c:strRef>
              <c:f>'Joueurs et Carte'!$C$92</c:f>
            </c:strRef>
          </c:xVal>
          <c:yVal>
            <c:numRef>
              <c:f>'Joueurs et Carte'!$D$92</c:f>
            </c:numRef>
          </c:yVal>
          <c:bubbleSize>
            <c:numRef>
              <c:f>'Joueurs et Carte'!$F$92</c:f>
            </c:numRef>
          </c:bubbleSize>
        </c:ser>
        <c:ser>
          <c:idx val="88"/>
          <c:order val="88"/>
          <c:tx>
            <c:strRef>
              <c:f>'Joueurs et Carte'!$B$93</c:f>
            </c:strRef>
          </c:tx>
          <c:dLbls>
            <c:dLblPos val="ctr"/>
            <c:showLegendKey val="0"/>
            <c:showVal val="0"/>
            <c:showCatName val="0"/>
            <c:showSerName val="1"/>
            <c:showBubbleSize val="0"/>
          </c:dLbls>
          <c:xVal>
            <c:strRef>
              <c:f>'Joueurs et Carte'!$C$93</c:f>
            </c:strRef>
          </c:xVal>
          <c:yVal>
            <c:numRef>
              <c:f>'Joueurs et Carte'!$D$93</c:f>
            </c:numRef>
          </c:yVal>
          <c:bubbleSize>
            <c:numRef>
              <c:f>'Joueurs et Carte'!$F$93</c:f>
            </c:numRef>
          </c:bubbleSize>
        </c:ser>
        <c:ser>
          <c:idx val="89"/>
          <c:order val="89"/>
          <c:tx>
            <c:strRef>
              <c:f>'Joueurs et Carte'!$B$94</c:f>
            </c:strRef>
          </c:tx>
          <c:dLbls>
            <c:dLblPos val="ctr"/>
            <c:showLegendKey val="0"/>
            <c:showVal val="0"/>
            <c:showCatName val="0"/>
            <c:showSerName val="1"/>
            <c:showBubbleSize val="0"/>
          </c:dLbls>
          <c:xVal>
            <c:strRef>
              <c:f>'Joueurs et Carte'!$C$94</c:f>
            </c:strRef>
          </c:xVal>
          <c:yVal>
            <c:numRef>
              <c:f>'Joueurs et Carte'!$D$94</c:f>
            </c:numRef>
          </c:yVal>
          <c:bubbleSize>
            <c:numRef>
              <c:f>'Joueurs et Carte'!$F$94</c:f>
            </c:numRef>
          </c:bubbleSize>
        </c:ser>
        <c:ser>
          <c:idx val="90"/>
          <c:order val="90"/>
          <c:tx>
            <c:strRef>
              <c:f>'Joueurs et Carte'!$B$95</c:f>
            </c:strRef>
          </c:tx>
          <c:dLbls>
            <c:dLblPos val="ctr"/>
            <c:showLegendKey val="0"/>
            <c:showVal val="0"/>
            <c:showCatName val="0"/>
            <c:showSerName val="1"/>
            <c:showBubbleSize val="0"/>
          </c:dLbls>
          <c:xVal>
            <c:strRef>
              <c:f>'Joueurs et Carte'!$C$95</c:f>
            </c:strRef>
          </c:xVal>
          <c:yVal>
            <c:numRef>
              <c:f>'Joueurs et Carte'!$D$95</c:f>
            </c:numRef>
          </c:yVal>
          <c:bubbleSize>
            <c:numRef>
              <c:f>'Joueurs et Carte'!$F$95</c:f>
            </c:numRef>
          </c:bubbleSize>
        </c:ser>
        <c:ser>
          <c:idx val="91"/>
          <c:order val="91"/>
          <c:tx>
            <c:strRef>
              <c:f>'Joueurs et Carte'!$B$96</c:f>
            </c:strRef>
          </c:tx>
          <c:dLbls>
            <c:dLblPos val="ctr"/>
            <c:showLegendKey val="0"/>
            <c:showVal val="0"/>
            <c:showCatName val="0"/>
            <c:showSerName val="1"/>
            <c:showBubbleSize val="0"/>
          </c:dLbls>
          <c:xVal>
            <c:strRef>
              <c:f>'Joueurs et Carte'!$C$96</c:f>
            </c:strRef>
          </c:xVal>
          <c:yVal>
            <c:numRef>
              <c:f>'Joueurs et Carte'!$D$96</c:f>
            </c:numRef>
          </c:yVal>
          <c:bubbleSize>
            <c:numRef>
              <c:f>'Joueurs et Carte'!$F$96</c:f>
            </c:numRef>
          </c:bubbleSize>
        </c:ser>
        <c:ser>
          <c:idx val="92"/>
          <c:order val="92"/>
          <c:tx>
            <c:strRef>
              <c:f>'Joueurs et Carte'!$B$97</c:f>
            </c:strRef>
          </c:tx>
          <c:dLbls>
            <c:dLblPos val="ctr"/>
            <c:showLegendKey val="0"/>
            <c:showVal val="0"/>
            <c:showCatName val="0"/>
            <c:showSerName val="1"/>
            <c:showBubbleSize val="0"/>
          </c:dLbls>
          <c:xVal>
            <c:strRef>
              <c:f>'Joueurs et Carte'!$C$97</c:f>
            </c:strRef>
          </c:xVal>
          <c:yVal>
            <c:numRef>
              <c:f>'Joueurs et Carte'!$D$97</c:f>
            </c:numRef>
          </c:yVal>
          <c:bubbleSize>
            <c:numRef>
              <c:f>'Joueurs et Carte'!$F$97</c:f>
            </c:numRef>
          </c:bubbleSize>
        </c:ser>
        <c:ser>
          <c:idx val="93"/>
          <c:order val="93"/>
          <c:tx>
            <c:strRef>
              <c:f>'Joueurs et Carte'!$B$98</c:f>
            </c:strRef>
          </c:tx>
          <c:dLbls>
            <c:dLblPos val="ctr"/>
            <c:showLegendKey val="0"/>
            <c:showVal val="0"/>
            <c:showCatName val="0"/>
            <c:showSerName val="1"/>
            <c:showBubbleSize val="0"/>
          </c:dLbls>
          <c:xVal>
            <c:strRef>
              <c:f>'Joueurs et Carte'!$C$98</c:f>
            </c:strRef>
          </c:xVal>
          <c:yVal>
            <c:numRef>
              <c:f>'Joueurs et Carte'!$D$98</c:f>
            </c:numRef>
          </c:yVal>
          <c:bubbleSize>
            <c:numRef>
              <c:f>'Joueurs et Carte'!$F$98</c:f>
            </c:numRef>
          </c:bubbleSize>
        </c:ser>
        <c:ser>
          <c:idx val="94"/>
          <c:order val="94"/>
          <c:tx>
            <c:strRef>
              <c:f>'Joueurs et Carte'!$B$99</c:f>
            </c:strRef>
          </c:tx>
          <c:dLbls>
            <c:dLblPos val="ctr"/>
            <c:showLegendKey val="0"/>
            <c:showVal val="0"/>
            <c:showCatName val="0"/>
            <c:showSerName val="1"/>
            <c:showBubbleSize val="0"/>
          </c:dLbls>
          <c:xVal>
            <c:strRef>
              <c:f>'Joueurs et Carte'!$C$99</c:f>
            </c:strRef>
          </c:xVal>
          <c:yVal>
            <c:numRef>
              <c:f>'Joueurs et Carte'!$D$99</c:f>
            </c:numRef>
          </c:yVal>
          <c:bubbleSize>
            <c:numRef>
              <c:f>'Joueurs et Carte'!$F$99</c:f>
            </c:numRef>
          </c:bubbleSize>
        </c:ser>
        <c:ser>
          <c:idx val="95"/>
          <c:order val="95"/>
          <c:tx>
            <c:strRef>
              <c:f>'Joueurs et Carte'!$B$100</c:f>
            </c:strRef>
          </c:tx>
          <c:dLbls>
            <c:dLblPos val="ctr"/>
            <c:showLegendKey val="0"/>
            <c:showVal val="0"/>
            <c:showCatName val="0"/>
            <c:showSerName val="1"/>
            <c:showBubbleSize val="0"/>
          </c:dLbls>
          <c:xVal>
            <c:strRef>
              <c:f>'Joueurs et Carte'!$C$100</c:f>
            </c:strRef>
          </c:xVal>
          <c:yVal>
            <c:numRef>
              <c:f>'Joueurs et Carte'!$D$100</c:f>
            </c:numRef>
          </c:yVal>
          <c:bubbleSize>
            <c:numRef>
              <c:f>'Joueurs et Carte'!$F$100</c:f>
            </c:numRef>
          </c:bubbleSize>
        </c:ser>
        <c:ser>
          <c:idx val="96"/>
          <c:order val="96"/>
          <c:tx>
            <c:strRef>
              <c:f>'Joueurs et Carte'!$B$101</c:f>
            </c:strRef>
          </c:tx>
          <c:dLbls>
            <c:dLblPos val="ctr"/>
            <c:showLegendKey val="0"/>
            <c:showVal val="0"/>
            <c:showCatName val="0"/>
            <c:showSerName val="1"/>
            <c:showBubbleSize val="0"/>
          </c:dLbls>
          <c:xVal>
            <c:strRef>
              <c:f>'Joueurs et Carte'!$C$101</c:f>
            </c:strRef>
          </c:xVal>
          <c:yVal>
            <c:numRef>
              <c:f>'Joueurs et Carte'!$D$101</c:f>
            </c:numRef>
          </c:yVal>
          <c:bubbleSize>
            <c:numRef>
              <c:f>'Joueurs et Carte'!$F$101</c:f>
            </c:numRef>
          </c:bubbleSize>
        </c:ser>
        <c:ser>
          <c:idx val="97"/>
          <c:order val="97"/>
          <c:tx>
            <c:strRef>
              <c:f>'Joueurs et Carte'!$B$102</c:f>
            </c:strRef>
          </c:tx>
          <c:dLbls>
            <c:dLblPos val="ctr"/>
            <c:showLegendKey val="0"/>
            <c:showVal val="0"/>
            <c:showCatName val="0"/>
            <c:showSerName val="1"/>
            <c:showBubbleSize val="0"/>
          </c:dLbls>
          <c:xVal>
            <c:strRef>
              <c:f>'Joueurs et Carte'!$C$102</c:f>
            </c:strRef>
          </c:xVal>
          <c:yVal>
            <c:numRef>
              <c:f>'Joueurs et Carte'!$D$102</c:f>
            </c:numRef>
          </c:yVal>
          <c:bubbleSize>
            <c:numRef>
              <c:f>'Joueurs et Carte'!$F$102</c:f>
            </c:numRef>
          </c:bubbleSize>
        </c:ser>
        <c:ser>
          <c:idx val="98"/>
          <c:order val="98"/>
          <c:tx>
            <c:strRef>
              <c:f>'Joueurs et Carte'!$B$103</c:f>
            </c:strRef>
          </c:tx>
          <c:dLbls>
            <c:dLblPos val="ctr"/>
            <c:showLegendKey val="0"/>
            <c:showVal val="0"/>
            <c:showCatName val="0"/>
            <c:showSerName val="1"/>
            <c:showBubbleSize val="0"/>
          </c:dLbls>
          <c:xVal>
            <c:strRef>
              <c:f>'Joueurs et Carte'!$C$103</c:f>
            </c:strRef>
          </c:xVal>
          <c:yVal>
            <c:numRef>
              <c:f>'Joueurs et Carte'!$D$103</c:f>
            </c:numRef>
          </c:yVal>
          <c:bubbleSize>
            <c:numRef>
              <c:f>'Joueurs et Carte'!$F$103</c:f>
            </c:numRef>
          </c:bubbleSize>
        </c:ser>
        <c:axId val="1061823649"/>
        <c:axId val="2101513340"/>
      </c:bubbleChart>
      <c:valAx>
        <c:axId val="1061823649"/>
        <c:scaling>
          <c:orientation val="minMax"/>
          <c:max val="200.0"/>
          <c:min val="-50.0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/>
                </a:pPr>
                <a:r>
                  <a:t>Column 2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</a:p>
        </c:txPr>
        <c:crossAx val="2101513340"/>
      </c:valAx>
      <c:valAx>
        <c:axId val="2101513340"/>
        <c:scaling>
          <c:orientation val="minMax"/>
          <c:max val="-200.0"/>
          <c:min val="5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/>
                </a:pPr>
                <a:r>
                  <a:t>Column 3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</a:p>
        </c:txPr>
        <c:crossAx val="1061823649"/>
      </c:valAx>
    </c:plotArea>
    <c:legend>
      <c:legendPos val="tr"/>
      <c:overlay val="1"/>
    </c:legend>
    <c:plotVisOnly val="1"/>
  </c:chart>
</c:chartSpace>
</file>

<file path=xl/drawings/_rels/worksheet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6</xdr:col>
      <xdr:colOff>209550</xdr:colOff>
      <xdr:row>2</xdr:row>
      <xdr:rowOff>133350</xdr:rowOff>
    </xdr:from>
    <xdr:to>
      <xdr:col>16</xdr:col>
      <xdr:colOff>752475</xdr:colOff>
      <xdr:row>49</xdr:row>
      <xdr:rowOff>57150</xdr:rowOff>
    </xdr:to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two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2" width="3.86"/>
    <col customWidth="1" min="3" max="3" width="29.43"/>
    <col customWidth="1" min="4" max="4" width="29.71"/>
    <col customWidth="1" min="5" max="5" width="11.0"/>
    <col customWidth="1" min="6" max="6" width="10.14"/>
    <col customWidth="1" min="7" max="7" width="17.29"/>
    <col customWidth="1" min="8" max="8" width="15.43"/>
    <col customWidth="1" min="9" max="9" width="5.57"/>
    <col customWidth="1" min="10" max="10" width="29.57"/>
  </cols>
  <sheetData>
    <row r="1" ht="6.0" customHeight="1">
      <c r="A1" s="1"/>
      <c r="B1" s="1"/>
      <c r="C1" s="1"/>
      <c r="D1" s="1"/>
      <c r="E1" s="1"/>
      <c r="F1" s="1"/>
      <c r="G1" s="1"/>
    </row>
    <row r="2">
      <c r="A2" s="1"/>
      <c r="B2" s="1"/>
      <c r="C2" s="2" t="s">
        <v>0</v>
      </c>
    </row>
    <row r="3" ht="6.75" customHeight="1">
      <c r="A3" s="1"/>
      <c r="B3" s="1"/>
      <c r="C3" s="1"/>
      <c r="D3" s="1"/>
      <c r="E3" s="1"/>
      <c r="F3" s="1"/>
      <c r="G3" s="1"/>
    </row>
    <row r="4">
      <c r="A4" s="1"/>
      <c r="B4" s="3"/>
      <c r="C4" s="3"/>
      <c r="D4" s="3"/>
      <c r="E4" s="3"/>
      <c r="F4" s="3"/>
      <c r="G4" s="3"/>
    </row>
    <row r="5">
      <c r="A5" s="1"/>
      <c r="B5" s="3"/>
      <c r="C5" s="4" t="s">
        <v>1</v>
      </c>
      <c r="D5" s="4" t="s">
        <v>2</v>
      </c>
      <c r="E5" s="4" t="s">
        <v>3</v>
      </c>
      <c r="F5" s="4" t="s">
        <v>4</v>
      </c>
      <c r="G5" s="3"/>
      <c r="O5" s="5"/>
    </row>
    <row r="6">
      <c r="A6" s="1"/>
      <c r="B6" s="3"/>
      <c r="C6" s="4" t="s">
        <v>5</v>
      </c>
      <c r="D6" s="6" t="s">
        <v>6</v>
      </c>
      <c r="E6" s="7">
        <v>10.0</v>
      </c>
      <c r="F6" s="8">
        <v>-43.0</v>
      </c>
      <c r="G6" s="3"/>
    </row>
    <row r="7">
      <c r="A7" s="1"/>
      <c r="B7" s="3"/>
      <c r="C7" s="4" t="s">
        <v>7</v>
      </c>
      <c r="D7" s="9" t="s">
        <v>8</v>
      </c>
      <c r="E7" s="10">
        <v>59.0</v>
      </c>
      <c r="F7" s="11">
        <v>-66.0</v>
      </c>
      <c r="G7" s="3"/>
    </row>
    <row r="8">
      <c r="A8" s="1"/>
      <c r="B8" s="3"/>
      <c r="C8" s="4" t="s">
        <v>9</v>
      </c>
      <c r="D8" s="6" t="s">
        <v>10</v>
      </c>
      <c r="E8" s="10">
        <v>58.0</v>
      </c>
      <c r="F8" s="11">
        <v>-75.0</v>
      </c>
      <c r="G8" s="3"/>
    </row>
    <row r="9">
      <c r="A9" s="1"/>
      <c r="B9" s="3"/>
      <c r="C9" s="3"/>
      <c r="D9" s="3"/>
      <c r="E9" s="3"/>
      <c r="F9" s="3"/>
      <c r="G9" s="3"/>
    </row>
    <row r="10">
      <c r="C10" s="5"/>
      <c r="D10" s="5"/>
      <c r="E10" s="5"/>
      <c r="F10" s="5"/>
      <c r="G10" s="5"/>
    </row>
    <row r="11">
      <c r="C11" s="5"/>
      <c r="D11" s="5"/>
      <c r="E11" s="5"/>
      <c r="F11" s="5"/>
      <c r="G11" s="5"/>
    </row>
    <row r="12">
      <c r="D12" s="12"/>
      <c r="E12" s="12"/>
      <c r="F12" s="12"/>
      <c r="G12" s="5"/>
    </row>
    <row r="13">
      <c r="B13" s="13"/>
      <c r="C13" s="13"/>
      <c r="D13" s="13"/>
      <c r="E13" s="14"/>
      <c r="F13" s="14"/>
      <c r="G13" s="15"/>
      <c r="H13" s="5"/>
      <c r="I13" s="5"/>
      <c r="N13" s="16" t="s">
        <v>11</v>
      </c>
      <c r="O13" s="16" t="s">
        <v>12</v>
      </c>
    </row>
    <row r="14">
      <c r="B14" s="13"/>
      <c r="C14" s="4" t="s">
        <v>13</v>
      </c>
      <c r="D14" s="6" t="s">
        <v>6</v>
      </c>
      <c r="E14" s="17" t="str">
        <f t="shared" ref="E14:F14" si="1">E6</f>
        <v>10</v>
      </c>
      <c r="F14" s="17" t="str">
        <f t="shared" si="1"/>
        <v>-43</v>
      </c>
      <c r="G14" s="15"/>
      <c r="H14" s="5"/>
      <c r="I14" s="5"/>
      <c r="N14" s="18" t="str">
        <f>IF(F14&lt;0,(atan((E14/F14))*180/3.14)+180,atan((E14/F14))*180/3.14)</f>
        <v>166.9014665</v>
      </c>
      <c r="O14" s="19" t="str">
        <f>(E6^2+F6^2)^0.5</f>
        <v>44.14748011</v>
      </c>
      <c r="S14" s="5"/>
    </row>
    <row r="15">
      <c r="B15" s="13"/>
      <c r="C15" s="6" t="s">
        <v>14</v>
      </c>
      <c r="D15" s="20" t="s">
        <v>15</v>
      </c>
      <c r="E15" s="17" t="str">
        <f t="shared" ref="E15:E20" si="2">O15*sin(N15/180*3.14)</f>
        <v>-27</v>
      </c>
      <c r="F15" s="17" t="str">
        <f t="shared" ref="F15:F20" si="3">O15*COS(N15/180*3.14)</f>
        <v>-35</v>
      </c>
      <c r="G15" s="15"/>
      <c r="H15" s="5"/>
      <c r="I15" s="5"/>
      <c r="N15" s="18" t="str">
        <f t="shared" ref="N15:N20" si="4">N14+(360/7)</f>
        <v>218.330038</v>
      </c>
      <c r="O15" s="18" t="str">
        <f t="shared" ref="O15:O20" si="5">O14</f>
        <v>44.14748011</v>
      </c>
    </row>
    <row r="16">
      <c r="B16" s="13"/>
      <c r="C16" s="4" t="s">
        <v>16</v>
      </c>
      <c r="D16" s="4" t="s">
        <v>17</v>
      </c>
      <c r="E16" s="17" t="str">
        <f t="shared" si="2"/>
        <v>-44</v>
      </c>
      <c r="F16" s="17" t="str">
        <f t="shared" si="3"/>
        <v>0</v>
      </c>
      <c r="G16" s="15"/>
      <c r="H16" s="5"/>
      <c r="I16" s="5"/>
      <c r="N16" s="18" t="str">
        <f t="shared" si="4"/>
        <v>269.7586094</v>
      </c>
      <c r="O16" s="18" t="str">
        <f t="shared" si="5"/>
        <v>44.14748011</v>
      </c>
    </row>
    <row r="17">
      <c r="B17" s="13"/>
      <c r="C17" s="4" t="s">
        <v>18</v>
      </c>
      <c r="D17" s="4" t="s">
        <v>19</v>
      </c>
      <c r="E17" s="17" t="str">
        <f t="shared" si="2"/>
        <v>-28</v>
      </c>
      <c r="F17" s="17" t="str">
        <f t="shared" si="3"/>
        <v>34</v>
      </c>
      <c r="G17" s="15"/>
      <c r="H17" s="5"/>
      <c r="I17" s="5"/>
      <c r="N17" s="18" t="str">
        <f t="shared" si="4"/>
        <v>321.1871808</v>
      </c>
      <c r="O17" s="18" t="str">
        <f t="shared" si="5"/>
        <v>44.14748011</v>
      </c>
    </row>
    <row r="18">
      <c r="B18" s="13"/>
      <c r="C18" s="4" t="s">
        <v>20</v>
      </c>
      <c r="D18" s="20" t="s">
        <v>21</v>
      </c>
      <c r="E18" s="17" t="str">
        <f t="shared" si="2"/>
        <v>10</v>
      </c>
      <c r="F18" s="17" t="str">
        <f t="shared" si="3"/>
        <v>43</v>
      </c>
      <c r="G18" s="15"/>
      <c r="H18" s="5"/>
      <c r="I18" s="5"/>
      <c r="N18" s="18" t="str">
        <f t="shared" si="4"/>
        <v>372.6157523</v>
      </c>
      <c r="O18" s="18" t="str">
        <f t="shared" si="5"/>
        <v>44.14748011</v>
      </c>
    </row>
    <row r="19">
      <c r="B19" s="13"/>
      <c r="C19" s="4" t="s">
        <v>22</v>
      </c>
      <c r="D19" s="4" t="s">
        <v>23</v>
      </c>
      <c r="E19" s="17" t="str">
        <f t="shared" si="2"/>
        <v>40</v>
      </c>
      <c r="F19" s="17" t="str">
        <f t="shared" si="3"/>
        <v>19</v>
      </c>
      <c r="G19" s="15"/>
      <c r="H19" s="5"/>
      <c r="I19" s="5"/>
      <c r="N19" s="18" t="str">
        <f t="shared" si="4"/>
        <v>424.0443237</v>
      </c>
      <c r="O19" s="18" t="str">
        <f t="shared" si="5"/>
        <v>44.14748011</v>
      </c>
    </row>
    <row r="20">
      <c r="B20" s="13"/>
      <c r="C20" s="4" t="s">
        <v>24</v>
      </c>
      <c r="D20" s="4" t="s">
        <v>25</v>
      </c>
      <c r="E20" s="17" t="str">
        <f t="shared" si="2"/>
        <v>40</v>
      </c>
      <c r="F20" s="17" t="str">
        <f t="shared" si="3"/>
        <v>-19</v>
      </c>
      <c r="G20" s="15"/>
      <c r="H20" s="5"/>
      <c r="I20" s="5"/>
      <c r="N20" s="18" t="str">
        <f t="shared" si="4"/>
        <v>475.4728951</v>
      </c>
      <c r="O20" s="18" t="str">
        <f t="shared" si="5"/>
        <v>44.14748011</v>
      </c>
    </row>
    <row r="21">
      <c r="B21" s="13"/>
      <c r="C21" s="13"/>
      <c r="D21" s="13"/>
      <c r="E21" s="14"/>
      <c r="F21" s="14"/>
      <c r="G21" s="15"/>
      <c r="H21" s="5"/>
      <c r="I21" s="5"/>
      <c r="N21" s="21"/>
      <c r="O21" s="21"/>
    </row>
    <row r="22">
      <c r="B22" s="13"/>
      <c r="C22" s="4" t="s">
        <v>22</v>
      </c>
      <c r="D22" s="9" t="s">
        <v>8</v>
      </c>
      <c r="E22" s="22" t="str">
        <f t="shared" ref="E22:F22" si="6">E7</f>
        <v>59</v>
      </c>
      <c r="F22" s="22" t="str">
        <f t="shared" si="6"/>
        <v>-66</v>
      </c>
      <c r="G22" s="15"/>
      <c r="H22" s="5"/>
      <c r="I22" s="5"/>
      <c r="N22" s="21" t="str">
        <f>atan((E22/F22))*180/3.14</f>
        <v>-41.81598299</v>
      </c>
      <c r="O22" s="23" t="str">
        <f>(E22^2+F22^2)^0.5</f>
        <v>88.52683209</v>
      </c>
      <c r="P22" s="24"/>
    </row>
    <row r="23">
      <c r="B23" s="13"/>
      <c r="C23" s="4" t="s">
        <v>22</v>
      </c>
      <c r="D23" s="9" t="s">
        <v>8</v>
      </c>
      <c r="E23" s="25" t="str">
        <f t="shared" ref="E23:E25" si="7">O23*sin(N23/180*3.14)</f>
        <v>66</v>
      </c>
      <c r="F23" s="22" t="str">
        <f t="shared" ref="F23:F25" si="8">O23*COS(N23/180*3.14)</f>
        <v>59</v>
      </c>
      <c r="G23" s="15"/>
      <c r="H23" s="5"/>
      <c r="I23" s="5"/>
      <c r="N23" s="21" t="str">
        <f t="shared" ref="N23:N25" si="9">N22+90</f>
        <v>48.18401701</v>
      </c>
      <c r="O23" s="23" t="str">
        <f>(E22^2+F22^2)^0.5</f>
        <v>88.52683209</v>
      </c>
      <c r="P23" s="24"/>
    </row>
    <row r="24">
      <c r="B24" s="13"/>
      <c r="C24" s="4" t="s">
        <v>22</v>
      </c>
      <c r="D24" s="9" t="s">
        <v>8</v>
      </c>
      <c r="E24" s="25" t="str">
        <f t="shared" si="7"/>
        <v>59</v>
      </c>
      <c r="F24" s="22" t="str">
        <f t="shared" si="8"/>
        <v>-66</v>
      </c>
      <c r="G24" s="15"/>
      <c r="H24" s="5"/>
      <c r="I24" s="5"/>
      <c r="N24" s="21" t="str">
        <f t="shared" si="9"/>
        <v>138.184017</v>
      </c>
      <c r="O24" s="23" t="str">
        <f>(E22^2+F22^2)^0.5</f>
        <v>88.52683209</v>
      </c>
      <c r="P24" s="24"/>
    </row>
    <row r="25">
      <c r="B25" s="13"/>
      <c r="C25" s="4" t="s">
        <v>22</v>
      </c>
      <c r="D25" s="9" t="s">
        <v>8</v>
      </c>
      <c r="E25" s="25" t="str">
        <f t="shared" si="7"/>
        <v>-66</v>
      </c>
      <c r="F25" s="22" t="str">
        <f t="shared" si="8"/>
        <v>-59</v>
      </c>
      <c r="G25" s="15"/>
      <c r="H25" s="5"/>
      <c r="I25" s="5"/>
      <c r="N25" s="21" t="str">
        <f t="shared" si="9"/>
        <v>228.184017</v>
      </c>
      <c r="O25" s="23" t="str">
        <f>(E22^2+F22^2)^0.5</f>
        <v>88.52683209</v>
      </c>
      <c r="P25" s="24"/>
    </row>
    <row r="26">
      <c r="B26" s="13"/>
      <c r="C26" s="13"/>
      <c r="D26" s="13"/>
      <c r="E26" s="14"/>
      <c r="F26" s="14"/>
      <c r="G26" s="15"/>
      <c r="H26" s="5"/>
      <c r="I26" s="5"/>
      <c r="N26" s="21"/>
      <c r="O26" s="23"/>
      <c r="P26" s="24"/>
    </row>
    <row r="27">
      <c r="B27" s="13"/>
      <c r="C27" s="4" t="s">
        <v>24</v>
      </c>
      <c r="D27" s="9" t="s">
        <v>26</v>
      </c>
      <c r="E27" s="22" t="str">
        <f t="shared" ref="E27:E30" si="10">O27*sin(N27/180*3.14)</f>
        <v>-28</v>
      </c>
      <c r="F27" s="22" t="str">
        <f t="shared" ref="F27:F30" si="11">O27*COS(N27/180*3.14)</f>
        <v>101</v>
      </c>
      <c r="G27" s="15"/>
      <c r="H27" s="5"/>
      <c r="N27" s="21" t="str">
        <f>N22+26</f>
        <v>-15.81598299</v>
      </c>
      <c r="O27" s="23" t="str">
        <f t="shared" ref="O27:O30" si="12">O22+16</f>
        <v>104.5268321</v>
      </c>
      <c r="P27" s="24"/>
    </row>
    <row r="28">
      <c r="B28" s="13"/>
      <c r="C28" s="4" t="s">
        <v>24</v>
      </c>
      <c r="D28" s="9" t="s">
        <v>26</v>
      </c>
      <c r="E28" s="22" t="str">
        <f t="shared" si="10"/>
        <v>101</v>
      </c>
      <c r="F28" s="22" t="str">
        <f t="shared" si="11"/>
        <v>29</v>
      </c>
      <c r="G28" s="15"/>
      <c r="H28" s="5"/>
      <c r="I28" s="5"/>
      <c r="N28" s="21" t="str">
        <f t="shared" ref="N28:N30" si="13">N27+90</f>
        <v>74.18401701</v>
      </c>
      <c r="O28" s="23" t="str">
        <f t="shared" si="12"/>
        <v>104.5268321</v>
      </c>
      <c r="P28" s="24"/>
    </row>
    <row r="29">
      <c r="B29" s="13"/>
      <c r="C29" s="4" t="s">
        <v>24</v>
      </c>
      <c r="D29" s="9" t="s">
        <v>26</v>
      </c>
      <c r="E29" s="22" t="str">
        <f t="shared" si="10"/>
        <v>29</v>
      </c>
      <c r="F29" s="22" t="str">
        <f t="shared" si="11"/>
        <v>-101</v>
      </c>
      <c r="G29" s="15"/>
      <c r="H29" s="5"/>
      <c r="I29" s="5"/>
      <c r="N29" s="21" t="str">
        <f t="shared" si="13"/>
        <v>164.184017</v>
      </c>
      <c r="O29" s="23" t="str">
        <f t="shared" si="12"/>
        <v>104.5268321</v>
      </c>
      <c r="P29" s="24"/>
    </row>
    <row r="30">
      <c r="B30" s="13"/>
      <c r="C30" s="4" t="s">
        <v>24</v>
      </c>
      <c r="D30" s="9" t="s">
        <v>26</v>
      </c>
      <c r="E30" s="22" t="str">
        <f t="shared" si="10"/>
        <v>-101</v>
      </c>
      <c r="F30" s="22" t="str">
        <f t="shared" si="11"/>
        <v>-29</v>
      </c>
      <c r="G30" s="15"/>
      <c r="H30" s="5"/>
      <c r="I30" s="5"/>
      <c r="N30" s="21" t="str">
        <f t="shared" si="13"/>
        <v>254.184017</v>
      </c>
      <c r="O30" s="23" t="str">
        <f t="shared" si="12"/>
        <v>104.5268321</v>
      </c>
      <c r="P30" s="24"/>
    </row>
    <row r="31">
      <c r="B31" s="13"/>
      <c r="C31" s="13"/>
      <c r="D31" s="13"/>
      <c r="E31" s="14"/>
      <c r="F31" s="14"/>
      <c r="G31" s="15"/>
      <c r="H31" s="5"/>
      <c r="I31" s="5"/>
      <c r="N31" s="21"/>
      <c r="O31" s="23"/>
      <c r="P31" s="24"/>
    </row>
    <row r="32">
      <c r="B32" s="13"/>
      <c r="C32" s="4" t="s">
        <v>13</v>
      </c>
      <c r="D32" s="9" t="s">
        <v>27</v>
      </c>
      <c r="E32" s="22" t="str">
        <f t="shared" ref="E32:E35" si="14">O32*sin(N32/180*3.14)</f>
        <v>21</v>
      </c>
      <c r="F32" s="22" t="str">
        <f t="shared" ref="F32:F35" si="15">O32*COS(N32/180*3.14)</f>
        <v>119</v>
      </c>
      <c r="G32" s="15"/>
      <c r="H32" s="5"/>
      <c r="I32" s="5"/>
      <c r="N32" s="21" t="str">
        <f>N27+26</f>
        <v>10.18401701</v>
      </c>
      <c r="O32" s="23" t="str">
        <f t="shared" ref="O32:O35" si="16">O27+16</f>
        <v>120.5268321</v>
      </c>
      <c r="P32" s="24"/>
    </row>
    <row r="33">
      <c r="B33" s="13"/>
      <c r="C33" s="4" t="s">
        <v>13</v>
      </c>
      <c r="D33" s="9" t="s">
        <v>27</v>
      </c>
      <c r="E33" s="22" t="str">
        <f t="shared" si="14"/>
        <v>119</v>
      </c>
      <c r="F33" s="22" t="str">
        <f t="shared" si="15"/>
        <v>-21</v>
      </c>
      <c r="G33" s="15"/>
      <c r="H33" s="5"/>
      <c r="I33" s="5"/>
      <c r="N33" s="21" t="str">
        <f t="shared" ref="N33:N35" si="17">N32+90</f>
        <v>100.184017</v>
      </c>
      <c r="O33" s="23" t="str">
        <f t="shared" si="16"/>
        <v>120.5268321</v>
      </c>
      <c r="P33" s="24"/>
    </row>
    <row r="34">
      <c r="B34" s="13"/>
      <c r="C34" s="4" t="s">
        <v>13</v>
      </c>
      <c r="D34" s="9" t="s">
        <v>27</v>
      </c>
      <c r="E34" s="22" t="str">
        <f t="shared" si="14"/>
        <v>-21</v>
      </c>
      <c r="F34" s="22" t="str">
        <f t="shared" si="15"/>
        <v>-119</v>
      </c>
      <c r="G34" s="15"/>
      <c r="H34" s="5"/>
      <c r="I34" s="5"/>
      <c r="N34" s="21" t="str">
        <f t="shared" si="17"/>
        <v>190.184017</v>
      </c>
      <c r="O34" s="23" t="str">
        <f t="shared" si="16"/>
        <v>120.5268321</v>
      </c>
      <c r="P34" s="24"/>
    </row>
    <row r="35">
      <c r="B35" s="13"/>
      <c r="C35" s="4" t="s">
        <v>13</v>
      </c>
      <c r="D35" s="9" t="s">
        <v>27</v>
      </c>
      <c r="E35" s="22" t="str">
        <f t="shared" si="14"/>
        <v>-119</v>
      </c>
      <c r="F35" s="22" t="str">
        <f t="shared" si="15"/>
        <v>21</v>
      </c>
      <c r="G35" s="15"/>
      <c r="H35" s="5"/>
      <c r="I35" s="5"/>
      <c r="N35" s="21" t="str">
        <f t="shared" si="17"/>
        <v>280.184017</v>
      </c>
      <c r="O35" s="23" t="str">
        <f t="shared" si="16"/>
        <v>120.5268321</v>
      </c>
      <c r="P35" s="24"/>
    </row>
    <row r="36">
      <c r="B36" s="13"/>
      <c r="C36" s="13"/>
      <c r="D36" s="13"/>
      <c r="E36" s="14"/>
      <c r="F36" s="14"/>
      <c r="G36" s="15"/>
      <c r="H36" s="5"/>
      <c r="I36" s="5"/>
      <c r="N36" s="21"/>
      <c r="O36" s="23"/>
      <c r="P36" s="24"/>
    </row>
    <row r="37">
      <c r="B37" s="13"/>
      <c r="C37" s="4" t="s">
        <v>28</v>
      </c>
      <c r="D37" s="9" t="s">
        <v>29</v>
      </c>
      <c r="E37" s="22" t="str">
        <f t="shared" ref="E37:E40" si="18">O37*sin(N37/180*3.14)</f>
        <v>81</v>
      </c>
      <c r="F37" s="22" t="str">
        <f t="shared" ref="F37:F40" si="19">O37*COS(N37/180*3.14)</f>
        <v>110</v>
      </c>
      <c r="G37" s="15"/>
      <c r="H37" s="5"/>
      <c r="I37" s="5"/>
      <c r="N37" s="21" t="str">
        <f>N32+26</f>
        <v>36.18401701</v>
      </c>
      <c r="O37" s="23" t="str">
        <f t="shared" ref="O37:O40" si="20">O32+16</f>
        <v>136.5268321</v>
      </c>
      <c r="P37" s="24"/>
    </row>
    <row r="38">
      <c r="B38" s="13"/>
      <c r="C38" s="4" t="s">
        <v>28</v>
      </c>
      <c r="D38" s="9" t="s">
        <v>29</v>
      </c>
      <c r="E38" s="22" t="str">
        <f t="shared" si="18"/>
        <v>110</v>
      </c>
      <c r="F38" s="22" t="str">
        <f t="shared" si="19"/>
        <v>-80</v>
      </c>
      <c r="G38" s="15"/>
      <c r="H38" s="5"/>
      <c r="I38" s="5"/>
      <c r="N38" s="21" t="str">
        <f t="shared" ref="N38:N40" si="21">N37+90</f>
        <v>126.184017</v>
      </c>
      <c r="O38" s="23" t="str">
        <f t="shared" si="20"/>
        <v>136.5268321</v>
      </c>
      <c r="P38" s="24"/>
    </row>
    <row r="39">
      <c r="B39" s="13"/>
      <c r="C39" s="4" t="s">
        <v>28</v>
      </c>
      <c r="D39" s="9" t="s">
        <v>29</v>
      </c>
      <c r="E39" s="22" t="str">
        <f t="shared" si="18"/>
        <v>-80</v>
      </c>
      <c r="F39" s="22" t="str">
        <f t="shared" si="19"/>
        <v>-110</v>
      </c>
      <c r="G39" s="15"/>
      <c r="H39" s="5"/>
      <c r="I39" s="5"/>
      <c r="N39" s="21" t="str">
        <f t="shared" si="21"/>
        <v>216.184017</v>
      </c>
      <c r="O39" s="23" t="str">
        <f t="shared" si="20"/>
        <v>136.5268321</v>
      </c>
      <c r="P39" s="24"/>
    </row>
    <row r="40">
      <c r="B40" s="13"/>
      <c r="C40" s="4" t="s">
        <v>28</v>
      </c>
      <c r="D40" s="9" t="s">
        <v>29</v>
      </c>
      <c r="E40" s="22" t="str">
        <f t="shared" si="18"/>
        <v>-110</v>
      </c>
      <c r="F40" s="22" t="str">
        <f t="shared" si="19"/>
        <v>80</v>
      </c>
      <c r="G40" s="15"/>
      <c r="H40" s="5"/>
      <c r="I40" s="5"/>
      <c r="N40" s="21" t="str">
        <f t="shared" si="21"/>
        <v>306.184017</v>
      </c>
      <c r="O40" s="23" t="str">
        <f t="shared" si="20"/>
        <v>136.5268321</v>
      </c>
      <c r="P40" s="24"/>
    </row>
    <row r="41">
      <c r="B41" s="13"/>
      <c r="C41" s="13"/>
      <c r="D41" s="13"/>
      <c r="E41" s="14"/>
      <c r="F41" s="14"/>
      <c r="G41" s="15"/>
      <c r="H41" s="5"/>
      <c r="I41" s="5"/>
      <c r="N41" s="21"/>
      <c r="O41" s="23"/>
      <c r="P41" s="24"/>
    </row>
    <row r="42">
      <c r="B42" s="13"/>
      <c r="C42" s="4" t="s">
        <v>16</v>
      </c>
      <c r="D42" s="9" t="s">
        <v>30</v>
      </c>
      <c r="E42" s="22" t="str">
        <f t="shared" ref="E42:E45" si="22">O42*sin(N42/180*3.14)</f>
        <v>168</v>
      </c>
      <c r="F42" s="22" t="str">
        <f t="shared" ref="F42:F45" si="23">O42*COS(N42/180*3.14)</f>
        <v>5</v>
      </c>
      <c r="G42" s="15"/>
      <c r="H42" s="5"/>
      <c r="I42" s="5"/>
      <c r="N42" s="21" t="str">
        <f>N37+52</f>
        <v>88.18401701</v>
      </c>
      <c r="O42" s="23" t="str">
        <f t="shared" ref="O42:O45" si="24">O37+32</f>
        <v>168.5268321</v>
      </c>
      <c r="P42" s="24"/>
    </row>
    <row r="43">
      <c r="B43" s="13"/>
      <c r="C43" s="4" t="s">
        <v>16</v>
      </c>
      <c r="D43" s="9" t="s">
        <v>30</v>
      </c>
      <c r="E43" s="22" t="str">
        <f t="shared" si="22"/>
        <v>6</v>
      </c>
      <c r="F43" s="22" t="str">
        <f t="shared" si="23"/>
        <v>-168</v>
      </c>
      <c r="G43" s="15"/>
      <c r="H43" s="5"/>
      <c r="I43" s="5"/>
      <c r="N43" s="21" t="str">
        <f t="shared" ref="N43:N45" si="25">N42+90</f>
        <v>178.184017</v>
      </c>
      <c r="O43" s="23" t="str">
        <f t="shared" si="24"/>
        <v>168.5268321</v>
      </c>
      <c r="P43" s="24"/>
    </row>
    <row r="44">
      <c r="B44" s="13"/>
      <c r="C44" s="4" t="s">
        <v>16</v>
      </c>
      <c r="D44" s="9" t="s">
        <v>30</v>
      </c>
      <c r="E44" s="22" t="str">
        <f t="shared" si="22"/>
        <v>-168</v>
      </c>
      <c r="F44" s="22" t="str">
        <f t="shared" si="23"/>
        <v>-6</v>
      </c>
      <c r="G44" s="15"/>
      <c r="H44" s="5"/>
      <c r="I44" s="5"/>
      <c r="N44" s="21" t="str">
        <f t="shared" si="25"/>
        <v>268.184017</v>
      </c>
      <c r="O44" s="23" t="str">
        <f t="shared" si="24"/>
        <v>168.5268321</v>
      </c>
      <c r="P44" s="24"/>
    </row>
    <row r="45">
      <c r="B45" s="13"/>
      <c r="C45" s="26" t="s">
        <v>16</v>
      </c>
      <c r="D45" s="27" t="s">
        <v>30</v>
      </c>
      <c r="E45" s="22" t="str">
        <f t="shared" si="22"/>
        <v>-6</v>
      </c>
      <c r="F45" s="22" t="str">
        <f t="shared" si="23"/>
        <v>168</v>
      </c>
      <c r="G45" s="15"/>
      <c r="H45" s="5"/>
      <c r="I45" s="5"/>
      <c r="N45" s="21" t="str">
        <f t="shared" si="25"/>
        <v>358.184017</v>
      </c>
      <c r="O45" s="23" t="str">
        <f t="shared" si="24"/>
        <v>168.5268321</v>
      </c>
      <c r="P45" s="24"/>
    </row>
    <row r="46">
      <c r="B46" s="13"/>
      <c r="C46" s="28"/>
      <c r="D46" s="29"/>
      <c r="E46" s="14"/>
      <c r="F46" s="14"/>
      <c r="G46" s="15"/>
      <c r="H46" s="5"/>
      <c r="I46" s="5"/>
      <c r="N46" s="21"/>
      <c r="O46" s="23"/>
      <c r="P46" s="24"/>
    </row>
    <row r="47">
      <c r="B47" s="13"/>
      <c r="C47" s="13"/>
      <c r="D47" s="13"/>
      <c r="E47" s="14"/>
      <c r="F47" s="14"/>
      <c r="G47" s="15"/>
      <c r="H47" s="5"/>
      <c r="I47" s="5"/>
      <c r="N47" s="21"/>
      <c r="O47" s="23"/>
      <c r="P47" s="24"/>
    </row>
    <row r="48">
      <c r="B48" s="13"/>
      <c r="C48" s="4" t="s">
        <v>16</v>
      </c>
      <c r="D48" s="6" t="s">
        <v>31</v>
      </c>
      <c r="E48" s="22" t="str">
        <f t="shared" ref="E48:F48" si="26">E8</f>
        <v>58</v>
      </c>
      <c r="F48" s="22" t="str">
        <f t="shared" si="26"/>
        <v>-75</v>
      </c>
      <c r="G48" s="15"/>
      <c r="H48" s="5"/>
      <c r="I48" s="5"/>
      <c r="N48" s="21" t="str">
        <f>atan((E48/F48))*180/3.14</f>
        <v>-37.73510644</v>
      </c>
      <c r="O48" s="23" t="str">
        <f>(E48^2+F48^2)^0.5</f>
        <v>94.81033699</v>
      </c>
      <c r="P48" s="24"/>
    </row>
    <row r="49">
      <c r="B49" s="13"/>
      <c r="C49" s="4" t="s">
        <v>16</v>
      </c>
      <c r="D49" s="6" t="s">
        <v>31</v>
      </c>
      <c r="E49" s="22" t="str">
        <f t="shared" ref="E49:E53" si="27">O49*sin(N49/180*3.14)</f>
        <v>36</v>
      </c>
      <c r="F49" s="22" t="str">
        <f t="shared" ref="F49:F53" si="28">O49*COS(N49/180*3.14)</f>
        <v>88</v>
      </c>
      <c r="G49" s="15"/>
      <c r="H49" s="5"/>
      <c r="I49" s="5"/>
      <c r="N49" s="21" t="str">
        <f t="shared" ref="N49:N53" si="29">N48+60</f>
        <v>22.26489356</v>
      </c>
      <c r="O49" s="23" t="str">
        <f>(E48^2+F48^2)^0.5</f>
        <v>94.81033699</v>
      </c>
      <c r="P49" s="24"/>
    </row>
    <row r="50">
      <c r="B50" s="13"/>
      <c r="C50" s="4" t="s">
        <v>16</v>
      </c>
      <c r="D50" s="6" t="s">
        <v>31</v>
      </c>
      <c r="E50" s="22" t="str">
        <f t="shared" si="27"/>
        <v>94</v>
      </c>
      <c r="F50" s="22" t="str">
        <f t="shared" si="28"/>
        <v>13</v>
      </c>
      <c r="G50" s="15"/>
      <c r="H50" s="5"/>
      <c r="I50" s="5"/>
      <c r="N50" s="21" t="str">
        <f t="shared" si="29"/>
        <v>82.26489356</v>
      </c>
      <c r="O50" s="23" t="str">
        <f>(E48^2+F48^2)^0.5</f>
        <v>94.81033699</v>
      </c>
      <c r="P50" s="24"/>
    </row>
    <row r="51">
      <c r="B51" s="13"/>
      <c r="C51" s="4" t="s">
        <v>16</v>
      </c>
      <c r="D51" s="6" t="s">
        <v>31</v>
      </c>
      <c r="E51" s="22" t="str">
        <f t="shared" si="27"/>
        <v>58</v>
      </c>
      <c r="F51" s="22" t="str">
        <f t="shared" si="28"/>
        <v>-75</v>
      </c>
      <c r="G51" s="15"/>
      <c r="H51" s="5"/>
      <c r="I51" s="5"/>
      <c r="N51" s="21" t="str">
        <f t="shared" si="29"/>
        <v>142.2648936</v>
      </c>
      <c r="O51" s="23" t="str">
        <f>(E48^2+F48^2)^0.5</f>
        <v>94.81033699</v>
      </c>
      <c r="P51" s="24"/>
    </row>
    <row r="52">
      <c r="B52" s="13"/>
      <c r="C52" s="4" t="s">
        <v>16</v>
      </c>
      <c r="D52" s="6" t="s">
        <v>31</v>
      </c>
      <c r="E52" s="22" t="str">
        <f t="shared" si="27"/>
        <v>-36</v>
      </c>
      <c r="F52" s="22" t="str">
        <f t="shared" si="28"/>
        <v>-88</v>
      </c>
      <c r="G52" s="15"/>
      <c r="H52" s="5"/>
      <c r="I52" s="5"/>
      <c r="N52" s="21" t="str">
        <f t="shared" si="29"/>
        <v>202.2648936</v>
      </c>
      <c r="O52" s="23" t="str">
        <f>(E48^2+F48^2)^0.5</f>
        <v>94.81033699</v>
      </c>
      <c r="P52" s="24"/>
    </row>
    <row r="53">
      <c r="B53" s="13"/>
      <c r="C53" s="4" t="s">
        <v>16</v>
      </c>
      <c r="D53" s="6" t="s">
        <v>31</v>
      </c>
      <c r="E53" s="22" t="str">
        <f t="shared" si="27"/>
        <v>-94</v>
      </c>
      <c r="F53" s="22" t="str">
        <f t="shared" si="28"/>
        <v>-13</v>
      </c>
      <c r="G53" s="15"/>
      <c r="H53" s="5"/>
      <c r="I53" s="5"/>
      <c r="N53" s="21" t="str">
        <f t="shared" si="29"/>
        <v>262.2648936</v>
      </c>
      <c r="O53" s="23" t="str">
        <f>(E48^2+F48^2)^0.5</f>
        <v>94.81033699</v>
      </c>
      <c r="P53" s="24"/>
    </row>
    <row r="54">
      <c r="B54" s="13"/>
      <c r="C54" s="13"/>
      <c r="D54" s="13"/>
      <c r="E54" s="14"/>
      <c r="F54" s="14"/>
      <c r="G54" s="15"/>
      <c r="H54" s="5"/>
      <c r="I54" s="5"/>
      <c r="N54" s="21"/>
      <c r="O54" s="23"/>
      <c r="P54" s="24"/>
    </row>
    <row r="55">
      <c r="B55" s="13"/>
      <c r="C55" s="4" t="s">
        <v>28</v>
      </c>
      <c r="D55" s="6" t="s">
        <v>32</v>
      </c>
      <c r="E55" s="22" t="str">
        <f t="shared" ref="E55:E60" si="30">O55*sin(N55/180*3.14)</f>
        <v>5</v>
      </c>
      <c r="F55" s="22" t="str">
        <f t="shared" ref="F55:F60" si="31">O55*COS(N55/180*3.14)</f>
        <v>137</v>
      </c>
      <c r="G55" s="15"/>
      <c r="H55" s="5"/>
      <c r="I55" s="5"/>
      <c r="N55" s="21" t="str">
        <f>N48+40</f>
        <v>2.264893564</v>
      </c>
      <c r="O55" s="23" t="str">
        <f t="shared" ref="O55:O60" si="32">O48+42</f>
        <v>136.810337</v>
      </c>
      <c r="P55" s="24"/>
    </row>
    <row r="56">
      <c r="B56" s="13"/>
      <c r="C56" s="4" t="s">
        <v>28</v>
      </c>
      <c r="D56" s="6" t="s">
        <v>32</v>
      </c>
      <c r="E56" s="22" t="str">
        <f t="shared" si="30"/>
        <v>121</v>
      </c>
      <c r="F56" s="22" t="str">
        <f t="shared" si="31"/>
        <v>64</v>
      </c>
      <c r="G56" s="15"/>
      <c r="H56" s="5"/>
      <c r="I56" s="5"/>
      <c r="N56" s="18" t="str">
        <f t="shared" ref="N56:N60" si="33">N55+60</f>
        <v>62.26489356</v>
      </c>
      <c r="O56" s="23" t="str">
        <f t="shared" si="32"/>
        <v>136.810337</v>
      </c>
      <c r="P56" s="24"/>
    </row>
    <row r="57">
      <c r="B57" s="13"/>
      <c r="C57" s="4" t="s">
        <v>28</v>
      </c>
      <c r="D57" s="6" t="s">
        <v>32</v>
      </c>
      <c r="E57" s="22" t="str">
        <f t="shared" si="30"/>
        <v>116</v>
      </c>
      <c r="F57" s="22" t="str">
        <f t="shared" si="31"/>
        <v>-73</v>
      </c>
      <c r="G57" s="15"/>
      <c r="H57" s="5"/>
      <c r="I57" s="5"/>
      <c r="N57" s="18" t="str">
        <f t="shared" si="33"/>
        <v>122.2648936</v>
      </c>
      <c r="O57" s="23" t="str">
        <f t="shared" si="32"/>
        <v>136.810337</v>
      </c>
      <c r="P57" s="24"/>
    </row>
    <row r="58">
      <c r="B58" s="13"/>
      <c r="C58" s="4" t="s">
        <v>28</v>
      </c>
      <c r="D58" s="6" t="s">
        <v>32</v>
      </c>
      <c r="E58" s="22" t="str">
        <f t="shared" si="30"/>
        <v>-5</v>
      </c>
      <c r="F58" s="22" t="str">
        <f t="shared" si="31"/>
        <v>-137</v>
      </c>
      <c r="G58" s="15"/>
      <c r="H58" s="5"/>
      <c r="I58" s="5"/>
      <c r="N58" s="18" t="str">
        <f t="shared" si="33"/>
        <v>182.2648936</v>
      </c>
      <c r="O58" s="23" t="str">
        <f t="shared" si="32"/>
        <v>136.810337</v>
      </c>
      <c r="P58" s="24"/>
    </row>
    <row r="59">
      <c r="B59" s="13"/>
      <c r="C59" s="4" t="s">
        <v>28</v>
      </c>
      <c r="D59" s="6" t="s">
        <v>32</v>
      </c>
      <c r="E59" s="22" t="str">
        <f t="shared" si="30"/>
        <v>-121</v>
      </c>
      <c r="F59" s="22" t="str">
        <f t="shared" si="31"/>
        <v>-64</v>
      </c>
      <c r="G59" s="15"/>
      <c r="H59" s="5"/>
      <c r="I59" s="5"/>
      <c r="N59" s="18" t="str">
        <f t="shared" si="33"/>
        <v>242.2648936</v>
      </c>
      <c r="O59" s="23" t="str">
        <f t="shared" si="32"/>
        <v>136.810337</v>
      </c>
    </row>
    <row r="60">
      <c r="B60" s="13"/>
      <c r="C60" s="4" t="s">
        <v>28</v>
      </c>
      <c r="D60" s="6" t="s">
        <v>32</v>
      </c>
      <c r="E60" s="22" t="str">
        <f t="shared" si="30"/>
        <v>-116</v>
      </c>
      <c r="F60" s="22" t="str">
        <f t="shared" si="31"/>
        <v>73</v>
      </c>
      <c r="G60" s="15"/>
      <c r="H60" s="5"/>
      <c r="I60" s="5"/>
      <c r="N60" s="18" t="str">
        <f t="shared" si="33"/>
        <v>302.2648936</v>
      </c>
      <c r="O60" s="23" t="str">
        <f t="shared" si="32"/>
        <v>136.810337</v>
      </c>
    </row>
    <row r="61">
      <c r="B61" s="13"/>
      <c r="C61" s="13"/>
      <c r="D61" s="13"/>
      <c r="E61" s="14"/>
      <c r="F61" s="14"/>
      <c r="G61" s="15"/>
      <c r="H61" s="5"/>
      <c r="I61" s="5"/>
      <c r="N61" s="21"/>
      <c r="O61" s="23"/>
      <c r="P61" s="24"/>
    </row>
    <row r="62">
      <c r="B62" s="13"/>
      <c r="C62" s="4" t="s">
        <v>13</v>
      </c>
      <c r="D62" s="6" t="s">
        <v>33</v>
      </c>
      <c r="E62" s="22" t="str">
        <f t="shared" ref="E62:E67" si="34">O62*sin(N62/180*3.14)</f>
        <v>60</v>
      </c>
      <c r="F62" s="22" t="str">
        <f t="shared" ref="F62:F67" si="35">O62*COS(N62/180*3.14)</f>
        <v>146</v>
      </c>
      <c r="G62" s="15"/>
      <c r="H62" s="5"/>
      <c r="I62" s="5"/>
      <c r="N62" s="21" t="str">
        <f>N55+20</f>
        <v>22.26489356</v>
      </c>
      <c r="O62" s="23" t="str">
        <f t="shared" ref="O62:O67" si="36">O55+21</f>
        <v>157.810337</v>
      </c>
      <c r="P62" s="24"/>
    </row>
    <row r="63">
      <c r="B63" s="13"/>
      <c r="C63" s="4" t="s">
        <v>13</v>
      </c>
      <c r="D63" s="6" t="s">
        <v>33</v>
      </c>
      <c r="E63" s="22" t="str">
        <f t="shared" si="34"/>
        <v>156</v>
      </c>
      <c r="F63" s="22" t="str">
        <f t="shared" si="35"/>
        <v>21</v>
      </c>
      <c r="G63" s="15"/>
      <c r="H63" s="5"/>
      <c r="I63" s="5"/>
      <c r="N63" s="21" t="str">
        <f t="shared" ref="N63:N67" si="37">N62+60</f>
        <v>82.26489356</v>
      </c>
      <c r="O63" s="23" t="str">
        <f t="shared" si="36"/>
        <v>157.810337</v>
      </c>
      <c r="P63" s="24"/>
    </row>
    <row r="64">
      <c r="B64" s="13"/>
      <c r="C64" s="4" t="s">
        <v>13</v>
      </c>
      <c r="D64" s="6" t="s">
        <v>33</v>
      </c>
      <c r="E64" s="22" t="str">
        <f t="shared" si="34"/>
        <v>97</v>
      </c>
      <c r="F64" s="22" t="str">
        <f t="shared" si="35"/>
        <v>-125</v>
      </c>
      <c r="G64" s="15"/>
      <c r="H64" s="5"/>
      <c r="I64" s="5"/>
      <c r="N64" s="21" t="str">
        <f t="shared" si="37"/>
        <v>142.2648936</v>
      </c>
      <c r="O64" s="23" t="str">
        <f t="shared" si="36"/>
        <v>157.810337</v>
      </c>
      <c r="P64" s="24"/>
    </row>
    <row r="65">
      <c r="B65" s="13"/>
      <c r="C65" s="4" t="s">
        <v>13</v>
      </c>
      <c r="D65" s="6" t="s">
        <v>33</v>
      </c>
      <c r="E65" s="22" t="str">
        <f t="shared" si="34"/>
        <v>-60</v>
      </c>
      <c r="F65" s="22" t="str">
        <f t="shared" si="35"/>
        <v>-146</v>
      </c>
      <c r="G65" s="15"/>
      <c r="H65" s="5"/>
      <c r="I65" s="5"/>
      <c r="N65" s="21" t="str">
        <f t="shared" si="37"/>
        <v>202.2648936</v>
      </c>
      <c r="O65" s="23" t="str">
        <f t="shared" si="36"/>
        <v>157.810337</v>
      </c>
      <c r="P65" s="24"/>
    </row>
    <row r="66">
      <c r="B66" s="13"/>
      <c r="C66" s="4" t="s">
        <v>13</v>
      </c>
      <c r="D66" s="6" t="s">
        <v>33</v>
      </c>
      <c r="E66" s="22" t="str">
        <f t="shared" si="34"/>
        <v>-156</v>
      </c>
      <c r="F66" s="22" t="str">
        <f t="shared" si="35"/>
        <v>-22</v>
      </c>
      <c r="G66" s="15"/>
      <c r="H66" s="5"/>
      <c r="I66" s="5"/>
      <c r="N66" s="21" t="str">
        <f t="shared" si="37"/>
        <v>262.2648936</v>
      </c>
      <c r="O66" s="23" t="str">
        <f t="shared" si="36"/>
        <v>157.810337</v>
      </c>
      <c r="P66" s="24"/>
    </row>
    <row r="67">
      <c r="B67" s="13"/>
      <c r="C67" s="4" t="s">
        <v>13</v>
      </c>
      <c r="D67" s="6" t="s">
        <v>33</v>
      </c>
      <c r="E67" s="22" t="str">
        <f t="shared" si="34"/>
        <v>-97</v>
      </c>
      <c r="F67" s="22" t="str">
        <f t="shared" si="35"/>
        <v>125</v>
      </c>
      <c r="G67" s="15"/>
      <c r="H67" s="5"/>
      <c r="I67" s="5"/>
      <c r="N67" s="21" t="str">
        <f t="shared" si="37"/>
        <v>322.2648936</v>
      </c>
      <c r="O67" s="23" t="str">
        <f t="shared" si="36"/>
        <v>157.810337</v>
      </c>
      <c r="P67" s="24"/>
    </row>
    <row r="68">
      <c r="B68" s="13"/>
      <c r="C68" s="13"/>
      <c r="D68" s="13"/>
      <c r="E68" s="14"/>
      <c r="F68" s="14"/>
      <c r="G68" s="15"/>
      <c r="H68" s="5"/>
      <c r="I68" s="5"/>
      <c r="N68" s="21"/>
      <c r="O68" s="23"/>
      <c r="P68" s="24"/>
    </row>
    <row r="69">
      <c r="B69" s="13"/>
      <c r="C69" s="4" t="s">
        <v>24</v>
      </c>
      <c r="D69" s="6" t="s">
        <v>34</v>
      </c>
      <c r="E69" s="22" t="str">
        <f t="shared" ref="E69:E74" si="38">O69*sin(N69/180*3.14)</f>
        <v>120</v>
      </c>
      <c r="F69" s="22" t="str">
        <f t="shared" ref="F69:F74" si="39">O69*COS(N69/180*3.14)</f>
        <v>132</v>
      </c>
      <c r="G69" s="15"/>
      <c r="H69" s="5"/>
      <c r="I69" s="5"/>
      <c r="N69" s="21" t="str">
        <f>N62+20</f>
        <v>42.26489356</v>
      </c>
      <c r="O69" s="23" t="str">
        <f t="shared" ref="O69:O74" si="40">O62+21</f>
        <v>178.810337</v>
      </c>
      <c r="P69" s="24"/>
    </row>
    <row r="70">
      <c r="B70" s="13"/>
      <c r="C70" s="4" t="s">
        <v>24</v>
      </c>
      <c r="D70" s="6" t="s">
        <v>34</v>
      </c>
      <c r="E70" s="22" t="str">
        <f t="shared" si="38"/>
        <v>175</v>
      </c>
      <c r="F70" s="22" t="str">
        <f t="shared" si="39"/>
        <v>-38</v>
      </c>
      <c r="G70" s="15"/>
      <c r="H70" s="5"/>
      <c r="I70" s="5"/>
      <c r="N70" s="21" t="str">
        <f t="shared" ref="N70:N74" si="41">N69+60</f>
        <v>102.2648936</v>
      </c>
      <c r="O70" s="23" t="str">
        <f t="shared" si="40"/>
        <v>178.810337</v>
      </c>
      <c r="P70" s="24"/>
    </row>
    <row r="71">
      <c r="B71" s="13"/>
      <c r="C71" s="4" t="s">
        <v>24</v>
      </c>
      <c r="D71" s="6" t="s">
        <v>34</v>
      </c>
      <c r="E71" s="22" t="str">
        <f t="shared" si="38"/>
        <v>55</v>
      </c>
      <c r="F71" s="22" t="str">
        <f t="shared" si="39"/>
        <v>-170</v>
      </c>
      <c r="G71" s="15"/>
      <c r="H71" s="5"/>
      <c r="I71" s="5"/>
      <c r="N71" s="21" t="str">
        <f t="shared" si="41"/>
        <v>162.2648936</v>
      </c>
      <c r="O71" s="23" t="str">
        <f t="shared" si="40"/>
        <v>178.810337</v>
      </c>
      <c r="P71" s="24"/>
    </row>
    <row r="72">
      <c r="B72" s="13"/>
      <c r="C72" s="4" t="s">
        <v>24</v>
      </c>
      <c r="D72" s="6" t="s">
        <v>34</v>
      </c>
      <c r="E72" s="22" t="str">
        <f t="shared" si="38"/>
        <v>-120</v>
      </c>
      <c r="F72" s="22" t="str">
        <f t="shared" si="39"/>
        <v>-133</v>
      </c>
      <c r="G72" s="15"/>
      <c r="H72" s="5"/>
      <c r="I72" s="5"/>
      <c r="N72" s="21" t="str">
        <f t="shared" si="41"/>
        <v>222.2648936</v>
      </c>
      <c r="O72" s="23" t="str">
        <f t="shared" si="40"/>
        <v>178.810337</v>
      </c>
      <c r="P72" s="24"/>
    </row>
    <row r="73">
      <c r="B73" s="13"/>
      <c r="C73" s="4" t="s">
        <v>24</v>
      </c>
      <c r="D73" s="6" t="s">
        <v>34</v>
      </c>
      <c r="E73" s="22" t="str">
        <f t="shared" si="38"/>
        <v>-175</v>
      </c>
      <c r="F73" s="22" t="str">
        <f t="shared" si="39"/>
        <v>38</v>
      </c>
      <c r="G73" s="15"/>
      <c r="H73" s="5"/>
      <c r="I73" s="5"/>
      <c r="N73" s="21" t="str">
        <f t="shared" si="41"/>
        <v>282.2648936</v>
      </c>
      <c r="O73" s="23" t="str">
        <f t="shared" si="40"/>
        <v>178.810337</v>
      </c>
      <c r="P73" s="24"/>
    </row>
    <row r="74">
      <c r="B74" s="13"/>
      <c r="C74" s="4" t="s">
        <v>24</v>
      </c>
      <c r="D74" s="6" t="s">
        <v>34</v>
      </c>
      <c r="E74" s="22" t="str">
        <f t="shared" si="38"/>
        <v>-55</v>
      </c>
      <c r="F74" s="22" t="str">
        <f t="shared" si="39"/>
        <v>170</v>
      </c>
      <c r="G74" s="15"/>
      <c r="H74" s="5"/>
      <c r="I74" s="5"/>
      <c r="N74" s="21" t="str">
        <f t="shared" si="41"/>
        <v>342.2648936</v>
      </c>
      <c r="O74" s="23" t="str">
        <f t="shared" si="40"/>
        <v>178.810337</v>
      </c>
      <c r="P74" s="24"/>
    </row>
    <row r="75">
      <c r="B75" s="13"/>
      <c r="C75" s="13"/>
      <c r="D75" s="13"/>
      <c r="E75" s="14"/>
      <c r="F75" s="14"/>
      <c r="G75" s="15"/>
      <c r="H75" s="5"/>
      <c r="I75" s="5"/>
      <c r="N75" s="21"/>
      <c r="O75" s="23"/>
      <c r="P75" s="24"/>
    </row>
    <row r="76">
      <c r="B76" s="13"/>
      <c r="C76" s="4" t="s">
        <v>22</v>
      </c>
      <c r="D76" s="6" t="s">
        <v>35</v>
      </c>
      <c r="E76" s="22" t="str">
        <f t="shared" ref="E76:E81" si="42">O76*sin(N76/180*3.14)</f>
        <v>177</v>
      </c>
      <c r="F76" s="22" t="str">
        <f t="shared" ref="F76:F81" si="43">O76*COS(N76/180*3.14)</f>
        <v>93</v>
      </c>
      <c r="G76" s="15"/>
      <c r="H76" s="5"/>
      <c r="N76" s="21" t="str">
        <f>N69+20</f>
        <v>62.26489356</v>
      </c>
      <c r="O76" s="23" t="str">
        <f t="shared" ref="O76:O81" si="44">O69+21</f>
        <v>199.810337</v>
      </c>
      <c r="P76" s="24"/>
    </row>
    <row r="77">
      <c r="B77" s="13"/>
      <c r="C77" s="4" t="s">
        <v>22</v>
      </c>
      <c r="D77" s="6" t="s">
        <v>35</v>
      </c>
      <c r="E77" s="22" t="str">
        <f t="shared" si="42"/>
        <v>169</v>
      </c>
      <c r="F77" s="22" t="str">
        <f t="shared" si="43"/>
        <v>-106</v>
      </c>
      <c r="G77" s="15"/>
      <c r="H77" s="5"/>
      <c r="I77" s="5"/>
      <c r="N77" s="21" t="str">
        <f t="shared" ref="N77:N81" si="45">N76+60</f>
        <v>122.2648936</v>
      </c>
      <c r="O77" s="23" t="str">
        <f t="shared" si="44"/>
        <v>199.810337</v>
      </c>
      <c r="P77" s="24"/>
    </row>
    <row r="78">
      <c r="B78" s="13"/>
      <c r="C78" s="4" t="s">
        <v>22</v>
      </c>
      <c r="D78" s="6" t="s">
        <v>35</v>
      </c>
      <c r="E78" s="22" t="str">
        <f t="shared" si="42"/>
        <v>-8</v>
      </c>
      <c r="F78" s="22" t="str">
        <f t="shared" si="43"/>
        <v>-200</v>
      </c>
      <c r="G78" s="15"/>
      <c r="H78" s="5"/>
      <c r="I78" s="5"/>
      <c r="N78" s="21" t="str">
        <f t="shared" si="45"/>
        <v>182.2648936</v>
      </c>
      <c r="O78" s="23" t="str">
        <f t="shared" si="44"/>
        <v>199.810337</v>
      </c>
      <c r="P78" s="24"/>
    </row>
    <row r="79">
      <c r="B79" s="13"/>
      <c r="C79" s="4" t="s">
        <v>22</v>
      </c>
      <c r="D79" s="6" t="s">
        <v>35</v>
      </c>
      <c r="E79" s="22" t="str">
        <f t="shared" si="42"/>
        <v>-177</v>
      </c>
      <c r="F79" s="22" t="str">
        <f t="shared" si="43"/>
        <v>-93</v>
      </c>
      <c r="G79" s="15"/>
      <c r="H79" s="5"/>
      <c r="I79" s="5"/>
      <c r="N79" s="21" t="str">
        <f t="shared" si="45"/>
        <v>242.2648936</v>
      </c>
      <c r="O79" s="23" t="str">
        <f t="shared" si="44"/>
        <v>199.810337</v>
      </c>
      <c r="P79" s="24"/>
    </row>
    <row r="80">
      <c r="B80" s="13"/>
      <c r="C80" s="4" t="s">
        <v>22</v>
      </c>
      <c r="D80" s="6" t="s">
        <v>35</v>
      </c>
      <c r="E80" s="22" t="str">
        <f t="shared" si="42"/>
        <v>-169</v>
      </c>
      <c r="F80" s="22" t="str">
        <f t="shared" si="43"/>
        <v>106</v>
      </c>
      <c r="G80" s="15"/>
      <c r="H80" s="5"/>
      <c r="I80" s="5"/>
      <c r="N80" s="21" t="str">
        <f t="shared" si="45"/>
        <v>302.2648936</v>
      </c>
      <c r="O80" s="23" t="str">
        <f t="shared" si="44"/>
        <v>199.810337</v>
      </c>
      <c r="P80" s="24"/>
    </row>
    <row r="81">
      <c r="B81" s="13"/>
      <c r="C81" s="4" t="s">
        <v>22</v>
      </c>
      <c r="D81" s="6" t="s">
        <v>35</v>
      </c>
      <c r="E81" s="22" t="str">
        <f t="shared" si="42"/>
        <v>7</v>
      </c>
      <c r="F81" s="22" t="str">
        <f t="shared" si="43"/>
        <v>200</v>
      </c>
      <c r="G81" s="15"/>
      <c r="H81" s="5"/>
      <c r="I81" s="5"/>
      <c r="N81" s="21" t="str">
        <f t="shared" si="45"/>
        <v>362.2648936</v>
      </c>
      <c r="O81" s="23" t="str">
        <f t="shared" si="44"/>
        <v>199.810337</v>
      </c>
      <c r="P81" s="24"/>
    </row>
    <row r="82">
      <c r="B82" s="13"/>
      <c r="C82" s="13"/>
      <c r="D82" s="13"/>
      <c r="E82" s="14"/>
      <c r="F82" s="14"/>
      <c r="G82" s="15"/>
      <c r="H82" s="5"/>
      <c r="I82" s="5"/>
      <c r="N82" s="21"/>
      <c r="O82" s="23"/>
      <c r="P82" s="24"/>
    </row>
    <row r="83">
      <c r="B83" s="13"/>
      <c r="C83" s="13"/>
      <c r="D83" s="13"/>
      <c r="E83" s="13"/>
      <c r="F83" s="13"/>
      <c r="G83" s="13"/>
    </row>
    <row r="84">
      <c r="D84" s="30"/>
      <c r="E84" s="30"/>
      <c r="F84" s="30"/>
      <c r="G84" s="30"/>
      <c r="H84" s="30"/>
    </row>
    <row r="85">
      <c r="D85" s="5"/>
      <c r="E85" s="5"/>
      <c r="F85" s="5"/>
      <c r="G85" s="5"/>
      <c r="H85" s="5"/>
    </row>
    <row r="86">
      <c r="D86" s="5"/>
      <c r="E86" s="5"/>
      <c r="F86" s="5"/>
      <c r="G86" s="5"/>
      <c r="H86" s="5"/>
    </row>
    <row r="87">
      <c r="D87" s="5"/>
      <c r="E87" s="5"/>
      <c r="F87" s="5"/>
      <c r="G87" s="5"/>
      <c r="H87" s="5"/>
    </row>
    <row r="88">
      <c r="D88" s="5"/>
      <c r="E88" s="5"/>
      <c r="F88" s="5"/>
      <c r="G88" s="5"/>
      <c r="H88" s="5"/>
    </row>
    <row r="89">
      <c r="D89" s="5"/>
      <c r="E89" s="5"/>
      <c r="F89" s="5"/>
      <c r="G89" s="5"/>
      <c r="H89" s="5"/>
    </row>
    <row r="90">
      <c r="D90" s="5"/>
      <c r="E90" s="5"/>
      <c r="F90" s="5"/>
      <c r="G90" s="5"/>
      <c r="H90" s="5"/>
    </row>
    <row r="91">
      <c r="D91" s="5"/>
      <c r="E91" s="5"/>
      <c r="F91" s="5"/>
      <c r="G91" s="5"/>
      <c r="H91" s="5"/>
    </row>
    <row r="93">
      <c r="D93" s="5"/>
      <c r="E93" s="5"/>
      <c r="F93" s="5"/>
      <c r="G93" s="5"/>
      <c r="H93" s="5"/>
    </row>
    <row r="94">
      <c r="D94" s="5"/>
      <c r="E94" s="5"/>
      <c r="F94" s="5"/>
      <c r="G94" s="5"/>
      <c r="H94" s="5"/>
    </row>
    <row r="95">
      <c r="D95" s="5"/>
      <c r="E95" s="5"/>
      <c r="F95" s="5"/>
      <c r="G95" s="5"/>
      <c r="H95" s="5"/>
    </row>
    <row r="96">
      <c r="D96" s="5"/>
      <c r="E96" s="5"/>
      <c r="F96" s="5"/>
      <c r="G96" s="5"/>
      <c r="H96" s="5"/>
    </row>
    <row r="97">
      <c r="D97" s="5"/>
      <c r="E97" s="5"/>
      <c r="F97" s="5"/>
      <c r="G97" s="5"/>
      <c r="H97" s="5"/>
    </row>
    <row r="98">
      <c r="D98" s="5"/>
      <c r="E98" s="5"/>
      <c r="F98" s="5"/>
      <c r="G98" s="5"/>
      <c r="H98" s="5"/>
    </row>
    <row r="99">
      <c r="D99" s="5"/>
      <c r="E99" s="5"/>
      <c r="F99" s="5"/>
      <c r="G99" s="5"/>
    </row>
    <row r="144">
      <c r="E144" s="5" t="s">
        <v>36</v>
      </c>
    </row>
  </sheetData>
  <mergeCells count="1">
    <mergeCell ref="C2:K2"/>
  </mergeCells>
  <conditionalFormatting sqref="S14">
    <cfRule type="notContainsBlanks" dxfId="0" priority="1">
      <formula>LEN(TRIM(S14))&gt;0</formula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5.29"/>
    <col customWidth="1" min="2" max="2" width="24.29"/>
    <col customWidth="1" min="3" max="3" width="7.71"/>
    <col customWidth="1" min="4" max="4" width="7.86"/>
    <col customWidth="1" min="6" max="6" width="16.57"/>
  </cols>
  <sheetData>
    <row r="2">
      <c r="G2" s="31" t="s">
        <v>37</v>
      </c>
      <c r="H2" s="32">
        <v>3.0</v>
      </c>
      <c r="I2" s="33"/>
      <c r="J2" s="34" t="s">
        <v>38</v>
      </c>
      <c r="K2" s="35">
        <v>2.0</v>
      </c>
      <c r="L2" s="33"/>
      <c r="M2" s="34" t="s">
        <v>39</v>
      </c>
      <c r="N2" s="35">
        <v>1.5</v>
      </c>
      <c r="O2" s="33"/>
      <c r="P2" s="34" t="s">
        <v>40</v>
      </c>
      <c r="Q2" s="35">
        <v>1.5</v>
      </c>
    </row>
    <row r="4">
      <c r="B4" s="36" t="s">
        <v>41</v>
      </c>
      <c r="C4" s="36" t="s">
        <v>42</v>
      </c>
      <c r="D4" s="36" t="s">
        <v>43</v>
      </c>
      <c r="E4" s="36" t="s">
        <v>44</v>
      </c>
      <c r="F4" s="36" t="s">
        <v>45</v>
      </c>
    </row>
    <row r="5">
      <c r="B5" s="5" t="s">
        <v>46</v>
      </c>
      <c r="C5" s="5">
        <v>69.0</v>
      </c>
      <c r="D5" s="5">
        <v>2.0</v>
      </c>
      <c r="E5" s="5" t="s">
        <v>47</v>
      </c>
      <c r="F5" s="5">
        <v>1.2</v>
      </c>
    </row>
    <row r="6">
      <c r="B6" s="5" t="s">
        <v>48</v>
      </c>
      <c r="C6" s="5"/>
      <c r="D6" s="5"/>
      <c r="E6" s="5"/>
      <c r="F6" s="5">
        <v>1.2</v>
      </c>
    </row>
    <row r="7">
      <c r="B7" s="5" t="s">
        <v>49</v>
      </c>
      <c r="C7" s="5"/>
      <c r="D7" s="5"/>
      <c r="E7" s="5"/>
      <c r="F7" s="5">
        <v>1.2</v>
      </c>
    </row>
    <row r="8">
      <c r="B8" s="5" t="s">
        <v>50</v>
      </c>
      <c r="C8" s="5"/>
      <c r="D8" s="5"/>
      <c r="E8" s="5"/>
      <c r="F8" s="5">
        <v>1.2</v>
      </c>
    </row>
    <row r="9">
      <c r="B9" s="5" t="s">
        <v>51</v>
      </c>
      <c r="C9" s="5"/>
      <c r="D9" s="5"/>
      <c r="E9" s="5"/>
      <c r="F9" s="5">
        <v>1.2</v>
      </c>
    </row>
    <row r="10">
      <c r="B10" s="5" t="s">
        <v>52</v>
      </c>
      <c r="C10" s="5"/>
      <c r="D10" s="5"/>
      <c r="E10" s="5"/>
      <c r="F10" s="5">
        <v>1.2</v>
      </c>
    </row>
    <row r="11">
      <c r="B11" s="5" t="s">
        <v>53</v>
      </c>
      <c r="C11" s="5"/>
      <c r="D11" s="5"/>
      <c r="E11" s="5"/>
      <c r="F11" s="5">
        <v>1.2</v>
      </c>
    </row>
    <row r="12">
      <c r="B12" s="5" t="s">
        <v>54</v>
      </c>
      <c r="C12" s="5"/>
      <c r="D12" s="5"/>
      <c r="E12" s="5"/>
      <c r="F12" s="5">
        <v>1.2</v>
      </c>
    </row>
    <row r="13">
      <c r="B13" s="5" t="s">
        <v>55</v>
      </c>
      <c r="C13" s="5"/>
      <c r="D13" s="5"/>
      <c r="E13" s="5"/>
      <c r="F13" s="5">
        <v>1.2</v>
      </c>
    </row>
    <row r="14">
      <c r="B14" s="5" t="s">
        <v>56</v>
      </c>
      <c r="C14" s="5"/>
      <c r="D14" s="5"/>
      <c r="E14" s="5"/>
      <c r="F14" s="5">
        <v>1.2</v>
      </c>
    </row>
    <row r="15">
      <c r="B15" s="5" t="s">
        <v>57</v>
      </c>
      <c r="C15" s="5"/>
      <c r="D15" s="5"/>
      <c r="E15" s="5"/>
      <c r="F15" s="5">
        <v>1.2</v>
      </c>
    </row>
    <row r="16">
      <c r="B16" s="5" t="s">
        <v>58</v>
      </c>
      <c r="C16" s="5"/>
      <c r="D16" s="5"/>
      <c r="E16" s="5"/>
      <c r="F16" s="5">
        <v>1.2</v>
      </c>
    </row>
    <row r="17">
      <c r="B17" s="5" t="s">
        <v>59</v>
      </c>
      <c r="C17" s="5"/>
      <c r="D17" s="5"/>
      <c r="E17" s="5"/>
      <c r="F17" s="5">
        <v>1.2</v>
      </c>
    </row>
    <row r="18">
      <c r="B18" s="5" t="s">
        <v>60</v>
      </c>
      <c r="C18" s="5"/>
      <c r="D18" s="5"/>
      <c r="E18" s="5"/>
      <c r="F18" s="5">
        <v>1.2</v>
      </c>
    </row>
    <row r="19">
      <c r="B19" s="5" t="s">
        <v>61</v>
      </c>
      <c r="C19" s="5"/>
      <c r="D19" s="5"/>
      <c r="E19" s="5"/>
      <c r="F19" s="5">
        <v>1.2</v>
      </c>
    </row>
    <row r="20">
      <c r="B20" s="5" t="s">
        <v>62</v>
      </c>
      <c r="C20" s="5"/>
      <c r="D20" s="5"/>
      <c r="E20" s="5"/>
      <c r="F20" s="5">
        <v>1.2</v>
      </c>
    </row>
    <row r="21">
      <c r="B21" s="5" t="s">
        <v>63</v>
      </c>
      <c r="C21" s="5"/>
      <c r="D21" s="5"/>
      <c r="E21" s="5"/>
      <c r="F21" s="5">
        <v>1.2</v>
      </c>
    </row>
    <row r="22">
      <c r="B22" s="5" t="s">
        <v>64</v>
      </c>
      <c r="C22" s="5"/>
      <c r="D22" s="5"/>
      <c r="E22" s="5"/>
      <c r="F22" s="5">
        <v>1.2</v>
      </c>
    </row>
    <row r="23">
      <c r="B23" s="5" t="s">
        <v>65</v>
      </c>
      <c r="C23" s="5"/>
      <c r="D23" s="5"/>
      <c r="F23" s="5">
        <v>1.2</v>
      </c>
    </row>
    <row r="24">
      <c r="B24" s="5" t="s">
        <v>66</v>
      </c>
      <c r="C24" s="5"/>
      <c r="D24" s="5"/>
      <c r="F24" s="5">
        <v>1.2</v>
      </c>
    </row>
    <row r="25">
      <c r="B25" s="5" t="s">
        <v>67</v>
      </c>
      <c r="C25" s="5"/>
      <c r="D25" s="5"/>
      <c r="F25" s="5">
        <v>1.2</v>
      </c>
    </row>
    <row r="26">
      <c r="B26" s="5" t="s">
        <v>68</v>
      </c>
      <c r="C26" s="5"/>
      <c r="D26" s="5"/>
      <c r="F26" s="5">
        <v>1.2</v>
      </c>
    </row>
    <row r="27">
      <c r="B27" s="5" t="s">
        <v>69</v>
      </c>
      <c r="C27" s="5"/>
      <c r="D27" s="5"/>
      <c r="F27" s="5">
        <v>1.2</v>
      </c>
    </row>
    <row r="28">
      <c r="B28" s="5" t="s">
        <v>70</v>
      </c>
      <c r="C28" s="5"/>
      <c r="D28" s="5"/>
      <c r="F28" s="5">
        <v>1.2</v>
      </c>
    </row>
    <row r="29">
      <c r="B29" s="5" t="s">
        <v>71</v>
      </c>
      <c r="C29" s="5"/>
      <c r="D29" s="5"/>
      <c r="F29" s="5">
        <v>1.2</v>
      </c>
    </row>
    <row r="30">
      <c r="B30" s="5" t="s">
        <v>72</v>
      </c>
      <c r="C30" s="5"/>
      <c r="D30" s="5"/>
      <c r="F30" s="5">
        <v>1.2</v>
      </c>
    </row>
    <row r="31">
      <c r="B31" s="5" t="s">
        <v>73</v>
      </c>
      <c r="C31" s="5"/>
      <c r="D31" s="5"/>
      <c r="F31" s="5">
        <v>1.2</v>
      </c>
    </row>
    <row r="32">
      <c r="B32" s="5" t="s">
        <v>74</v>
      </c>
      <c r="C32" s="5"/>
      <c r="D32" s="5"/>
      <c r="F32" s="5">
        <v>1.2</v>
      </c>
    </row>
    <row r="33">
      <c r="B33" s="5" t="s">
        <v>75</v>
      </c>
      <c r="C33" s="5"/>
      <c r="D33" s="5"/>
      <c r="F33" s="5">
        <v>1.2</v>
      </c>
    </row>
    <row r="34">
      <c r="B34" s="5" t="s">
        <v>76</v>
      </c>
      <c r="C34" s="5"/>
      <c r="D34" s="5"/>
      <c r="E34" s="5"/>
      <c r="F34" s="5">
        <v>1.2</v>
      </c>
    </row>
    <row r="36">
      <c r="B36" s="37" t="s">
        <v>6</v>
      </c>
      <c r="C36" s="38" t="str">
        <f>'Artéfacts'!E14</f>
        <v>10</v>
      </c>
      <c r="D36" s="38" t="str">
        <f>'Artéfacts'!F14</f>
        <v>-43</v>
      </c>
      <c r="E36" s="5" t="s">
        <v>77</v>
      </c>
      <c r="F36" s="39" t="str">
        <f>H2</f>
        <v>3</v>
      </c>
    </row>
    <row r="37">
      <c r="B37" s="40" t="s">
        <v>15</v>
      </c>
      <c r="C37" s="38" t="str">
        <f>'Artéfacts'!E15</f>
        <v>-27</v>
      </c>
      <c r="D37" s="38" t="str">
        <f>'Artéfacts'!F15</f>
        <v>-35</v>
      </c>
      <c r="E37" s="5" t="s">
        <v>77</v>
      </c>
      <c r="F37" s="39" t="str">
        <f>H2</f>
        <v>3</v>
      </c>
    </row>
    <row r="38">
      <c r="B38" s="41" t="s">
        <v>17</v>
      </c>
      <c r="C38" s="38" t="str">
        <f>'Artéfacts'!E16</f>
        <v>-44</v>
      </c>
      <c r="D38" s="38" t="str">
        <f>'Artéfacts'!F16</f>
        <v>0</v>
      </c>
      <c r="E38" s="5" t="s">
        <v>77</v>
      </c>
      <c r="F38" s="42" t="str">
        <f>H2</f>
        <v>3</v>
      </c>
    </row>
    <row r="39">
      <c r="B39" s="41" t="s">
        <v>19</v>
      </c>
      <c r="C39" s="38" t="str">
        <f>'Artéfacts'!E17</f>
        <v>-28</v>
      </c>
      <c r="D39" s="38" t="str">
        <f>'Artéfacts'!F17</f>
        <v>34</v>
      </c>
      <c r="E39" s="5" t="s">
        <v>77</v>
      </c>
      <c r="F39" s="42" t="str">
        <f>H2</f>
        <v>3</v>
      </c>
    </row>
    <row r="40">
      <c r="B40" s="40" t="s">
        <v>21</v>
      </c>
      <c r="C40" s="38" t="str">
        <f>'Artéfacts'!E18</f>
        <v>10</v>
      </c>
      <c r="D40" s="38" t="str">
        <f>'Artéfacts'!F18</f>
        <v>43</v>
      </c>
      <c r="E40" s="5" t="s">
        <v>77</v>
      </c>
      <c r="F40" s="42" t="str">
        <f>H2</f>
        <v>3</v>
      </c>
    </row>
    <row r="41">
      <c r="B41" s="41" t="s">
        <v>23</v>
      </c>
      <c r="C41" s="38" t="str">
        <f>'Artéfacts'!E19</f>
        <v>40</v>
      </c>
      <c r="D41" s="38" t="str">
        <f>'Artéfacts'!F19</f>
        <v>19</v>
      </c>
      <c r="E41" s="5" t="s">
        <v>77</v>
      </c>
      <c r="F41" s="42" t="str">
        <f>H2</f>
        <v>3</v>
      </c>
    </row>
    <row r="42">
      <c r="B42" s="41" t="s">
        <v>25</v>
      </c>
      <c r="C42" s="38" t="str">
        <f>'Artéfacts'!E20</f>
        <v>40</v>
      </c>
      <c r="D42" s="38" t="str">
        <f>'Artéfacts'!F20</f>
        <v>-19</v>
      </c>
      <c r="E42" s="5" t="s">
        <v>77</v>
      </c>
      <c r="F42" s="42" t="str">
        <f>H2</f>
        <v>3</v>
      </c>
    </row>
    <row r="43">
      <c r="B43" s="43"/>
      <c r="C43" s="43"/>
      <c r="D43" s="43"/>
    </row>
    <row r="44">
      <c r="B44" s="44" t="str">
        <f>'Artéfacts'!D22</f>
        <v>Bénédiction de Sleipnir</v>
      </c>
      <c r="C44" s="45" t="str">
        <f>'Artéfacts'!E22</f>
        <v>59</v>
      </c>
      <c r="D44" s="45" t="str">
        <f>'Artéfacts'!F22</f>
        <v>-66</v>
      </c>
    </row>
    <row r="45">
      <c r="B45" s="44" t="str">
        <f>'Artéfacts'!D23</f>
        <v>Bénédiction de Sleipnir</v>
      </c>
      <c r="C45" s="45" t="str">
        <f>'Artéfacts'!E23</f>
        <v>66</v>
      </c>
      <c r="D45" s="45" t="str">
        <f>'Artéfacts'!F23</f>
        <v>59</v>
      </c>
      <c r="E45" s="5" t="s">
        <v>78</v>
      </c>
      <c r="F45" s="39" t="str">
        <f>K2</f>
        <v>2</v>
      </c>
    </row>
    <row r="46">
      <c r="B46" s="44" t="str">
        <f>'Artéfacts'!D24</f>
        <v>Bénédiction de Sleipnir</v>
      </c>
      <c r="C46" s="45" t="str">
        <f>'Artéfacts'!E24</f>
        <v>59</v>
      </c>
      <c r="D46" s="45" t="str">
        <f>'Artéfacts'!F24</f>
        <v>-66</v>
      </c>
      <c r="E46" s="5" t="s">
        <v>78</v>
      </c>
      <c r="F46" s="42" t="str">
        <f>K2</f>
        <v>2</v>
      </c>
    </row>
    <row r="47">
      <c r="B47" s="44" t="str">
        <f>'Artéfacts'!D25</f>
        <v>Bénédiction de Sleipnir</v>
      </c>
      <c r="C47" s="45" t="str">
        <f>'Artéfacts'!E25</f>
        <v>-66</v>
      </c>
      <c r="D47" s="45" t="str">
        <f>'Artéfacts'!F25</f>
        <v>-59</v>
      </c>
      <c r="E47" s="5" t="s">
        <v>78</v>
      </c>
      <c r="F47" s="42" t="str">
        <f>K2</f>
        <v>2</v>
      </c>
    </row>
    <row r="48">
      <c r="B48" s="44" t="str">
        <f>'Artéfacts'!D26</f>
        <v/>
      </c>
      <c r="C48" s="45" t="str">
        <f>'Artéfacts'!E26</f>
        <v/>
      </c>
      <c r="D48" s="45" t="str">
        <f>'Artéfacts'!F26</f>
        <v/>
      </c>
      <c r="E48" s="5" t="s">
        <v>78</v>
      </c>
      <c r="F48" s="42" t="str">
        <f>K2</f>
        <v>2</v>
      </c>
    </row>
    <row r="49">
      <c r="B49" s="44" t="str">
        <f>'Artéfacts'!D27</f>
        <v>Moisson de Fulla</v>
      </c>
      <c r="C49" s="45" t="str">
        <f>'Artéfacts'!E27</f>
        <v>-28</v>
      </c>
      <c r="D49" s="45" t="str">
        <f>'Artéfacts'!F27</f>
        <v>101</v>
      </c>
      <c r="E49" s="5" t="s">
        <v>78</v>
      </c>
      <c r="F49" s="42" t="str">
        <f>K2</f>
        <v>2</v>
      </c>
    </row>
    <row r="50">
      <c r="B50" s="44" t="str">
        <f>'Artéfacts'!D28</f>
        <v>Moisson de Fulla</v>
      </c>
      <c r="C50" s="45" t="str">
        <f>'Artéfacts'!E28</f>
        <v>101</v>
      </c>
      <c r="D50" s="45" t="str">
        <f>'Artéfacts'!F28</f>
        <v>29</v>
      </c>
      <c r="E50" s="5" t="s">
        <v>78</v>
      </c>
      <c r="F50" s="42" t="str">
        <f>K2</f>
        <v>2</v>
      </c>
    </row>
    <row r="51">
      <c r="B51" s="44" t="str">
        <f>'Artéfacts'!D29</f>
        <v>Moisson de Fulla</v>
      </c>
      <c r="C51" s="45" t="str">
        <f>'Artéfacts'!E29</f>
        <v>29</v>
      </c>
      <c r="D51" s="45" t="str">
        <f>'Artéfacts'!F29</f>
        <v>-101</v>
      </c>
      <c r="E51" s="5" t="s">
        <v>78</v>
      </c>
      <c r="F51" s="42" t="str">
        <f>K2</f>
        <v>2</v>
      </c>
    </row>
    <row r="52">
      <c r="B52" s="44" t="str">
        <f>'Artéfacts'!D30</f>
        <v>Moisson de Fulla</v>
      </c>
      <c r="C52" s="45" t="str">
        <f>'Artéfacts'!E30</f>
        <v>-101</v>
      </c>
      <c r="D52" s="45" t="str">
        <f>'Artéfacts'!F30</f>
        <v>-29</v>
      </c>
      <c r="E52" s="5" t="s">
        <v>78</v>
      </c>
      <c r="F52" s="42" t="str">
        <f>K2</f>
        <v>2</v>
      </c>
    </row>
    <row r="53">
      <c r="B53" s="44" t="str">
        <f>'Artéfacts'!D31</f>
        <v/>
      </c>
      <c r="C53" s="45" t="str">
        <f>'Artéfacts'!E31</f>
        <v/>
      </c>
      <c r="D53" s="45" t="str">
        <f>'Artéfacts'!F31</f>
        <v/>
      </c>
      <c r="E53" s="5" t="s">
        <v>78</v>
      </c>
      <c r="F53" s="42" t="str">
        <f>K2</f>
        <v>2</v>
      </c>
    </row>
    <row r="54">
      <c r="B54" s="44" t="str">
        <f>'Artéfacts'!D32</f>
        <v>Entraînement selon Fandral</v>
      </c>
      <c r="C54" s="45" t="str">
        <f>'Artéfacts'!E32</f>
        <v>21</v>
      </c>
      <c r="D54" s="45" t="str">
        <f>'Artéfacts'!F32</f>
        <v>119</v>
      </c>
      <c r="E54" s="5" t="s">
        <v>78</v>
      </c>
      <c r="F54" s="42" t="str">
        <f>K2</f>
        <v>2</v>
      </c>
    </row>
    <row r="55">
      <c r="B55" s="44" t="str">
        <f>'Artéfacts'!D33</f>
        <v>Entraînement selon Fandral</v>
      </c>
      <c r="C55" s="45" t="str">
        <f>'Artéfacts'!E33</f>
        <v>119</v>
      </c>
      <c r="D55" s="45" t="str">
        <f>'Artéfacts'!F33</f>
        <v>-21</v>
      </c>
      <c r="E55" s="5" t="s">
        <v>78</v>
      </c>
      <c r="F55" s="42" t="str">
        <f>K2</f>
        <v>2</v>
      </c>
    </row>
    <row r="56">
      <c r="B56" s="44" t="str">
        <f>'Artéfacts'!D34</f>
        <v>Entraînement selon Fandral</v>
      </c>
      <c r="C56" s="45" t="str">
        <f>'Artéfacts'!E34</f>
        <v>-21</v>
      </c>
      <c r="D56" s="45" t="str">
        <f>'Artéfacts'!F34</f>
        <v>-119</v>
      </c>
      <c r="E56" s="5" t="s">
        <v>78</v>
      </c>
      <c r="F56" s="42" t="str">
        <f>K2</f>
        <v>2</v>
      </c>
    </row>
    <row r="57">
      <c r="B57" s="44" t="str">
        <f>'Artéfacts'!D35</f>
        <v>Entraînement selon Fandral</v>
      </c>
      <c r="C57" s="45" t="str">
        <f>'Artéfacts'!E35</f>
        <v>-119</v>
      </c>
      <c r="D57" s="45" t="str">
        <f>'Artéfacts'!F35</f>
        <v>21</v>
      </c>
      <c r="E57" s="5" t="s">
        <v>78</v>
      </c>
      <c r="F57" s="42" t="str">
        <f>K2</f>
        <v>2</v>
      </c>
    </row>
    <row r="58">
      <c r="B58" s="44" t="str">
        <f>'Artéfacts'!D36</f>
        <v/>
      </c>
      <c r="C58" s="45" t="str">
        <f>'Artéfacts'!E36</f>
        <v/>
      </c>
      <c r="D58" s="45" t="str">
        <f>'Artéfacts'!F36</f>
        <v/>
      </c>
      <c r="E58" s="5" t="s">
        <v>78</v>
      </c>
      <c r="F58" s="42" t="str">
        <f>K2</f>
        <v>2</v>
      </c>
    </row>
    <row r="59">
      <c r="B59" s="44" t="str">
        <f>'Artéfacts'!D37</f>
        <v>Parchemin d'Horus</v>
      </c>
      <c r="C59" s="45" t="str">
        <f>'Artéfacts'!E37</f>
        <v>81</v>
      </c>
      <c r="D59" s="45" t="str">
        <f>'Artéfacts'!F37</f>
        <v>110</v>
      </c>
      <c r="E59" s="5" t="s">
        <v>78</v>
      </c>
      <c r="F59" s="42" t="str">
        <f>K2</f>
        <v>2</v>
      </c>
    </row>
    <row r="60">
      <c r="B60" s="44" t="str">
        <f>'Artéfacts'!D38</f>
        <v>Parchemin d'Horus</v>
      </c>
      <c r="C60" s="45" t="str">
        <f>'Artéfacts'!E38</f>
        <v>110</v>
      </c>
      <c r="D60" s="45" t="str">
        <f>'Artéfacts'!F38</f>
        <v>-80</v>
      </c>
      <c r="E60" s="5" t="s">
        <v>78</v>
      </c>
      <c r="F60" s="42" t="str">
        <f>K2</f>
        <v>2</v>
      </c>
    </row>
    <row r="61">
      <c r="B61" s="44" t="str">
        <f>'Artéfacts'!D39</f>
        <v>Parchemin d'Horus</v>
      </c>
      <c r="C61" s="45" t="str">
        <f>'Artéfacts'!E39</f>
        <v>-80</v>
      </c>
      <c r="D61" s="45" t="str">
        <f>'Artéfacts'!F39</f>
        <v>-110</v>
      </c>
      <c r="E61" s="5" t="s">
        <v>78</v>
      </c>
      <c r="F61" s="42" t="str">
        <f>K2</f>
        <v>2</v>
      </c>
    </row>
    <row r="62">
      <c r="B62" s="44" t="str">
        <f>'Artéfacts'!D40</f>
        <v>Parchemin d'Horus</v>
      </c>
      <c r="C62" s="45" t="str">
        <f>'Artéfacts'!E40</f>
        <v>-110</v>
      </c>
      <c r="D62" s="45" t="str">
        <f>'Artéfacts'!F40</f>
        <v>80</v>
      </c>
      <c r="E62" s="5" t="s">
        <v>78</v>
      </c>
      <c r="F62" s="42" t="str">
        <f>K2</f>
        <v>2</v>
      </c>
    </row>
    <row r="63">
      <c r="B63" s="44" t="str">
        <f>'Artéfacts'!D41</f>
        <v/>
      </c>
      <c r="C63" s="45" t="str">
        <f>'Artéfacts'!E41</f>
        <v/>
      </c>
      <c r="D63" s="45" t="str">
        <f>'Artéfacts'!F41</f>
        <v/>
      </c>
      <c r="E63" s="5" t="s">
        <v>78</v>
      </c>
      <c r="F63" s="42" t="str">
        <f>K2</f>
        <v>2</v>
      </c>
    </row>
    <row r="64">
      <c r="B64" s="44" t="str">
        <f>'Artéfacts'!D42</f>
        <v>Vision de Volla</v>
      </c>
      <c r="C64" s="45" t="str">
        <f>'Artéfacts'!E42</f>
        <v>168</v>
      </c>
      <c r="D64" s="45" t="str">
        <f>'Artéfacts'!F42</f>
        <v>5</v>
      </c>
      <c r="E64" s="5" t="s">
        <v>78</v>
      </c>
      <c r="F64" s="42" t="str">
        <f>K2</f>
        <v>2</v>
      </c>
    </row>
    <row r="65">
      <c r="B65" s="44" t="str">
        <f>'Artéfacts'!D43</f>
        <v>Vision de Volla</v>
      </c>
      <c r="C65" s="45" t="str">
        <f>'Artéfacts'!E43</f>
        <v>6</v>
      </c>
      <c r="D65" s="45" t="str">
        <f>'Artéfacts'!F43</f>
        <v>-168</v>
      </c>
      <c r="E65" s="5" t="s">
        <v>78</v>
      </c>
      <c r="F65" s="42" t="str">
        <f>K2</f>
        <v>2</v>
      </c>
    </row>
    <row r="66">
      <c r="B66" s="44" t="str">
        <f>'Artéfacts'!D44</f>
        <v>Vision de Volla</v>
      </c>
      <c r="C66" s="45" t="str">
        <f>'Artéfacts'!E44</f>
        <v>-168</v>
      </c>
      <c r="D66" s="45" t="str">
        <f>'Artéfacts'!F44</f>
        <v>-6</v>
      </c>
      <c r="E66" s="5" t="s">
        <v>78</v>
      </c>
      <c r="F66" s="42" t="str">
        <f>K2</f>
        <v>2</v>
      </c>
    </row>
    <row r="67">
      <c r="B67" s="44" t="str">
        <f>'Artéfacts'!D45</f>
        <v>Vision de Volla</v>
      </c>
      <c r="C67" s="45" t="str">
        <f>'Artéfacts'!E45</f>
        <v>-6</v>
      </c>
      <c r="D67" s="45" t="str">
        <f>'Artéfacts'!F45</f>
        <v>168</v>
      </c>
      <c r="E67" s="5" t="s">
        <v>78</v>
      </c>
      <c r="F67" s="42" t="str">
        <f>K2</f>
        <v>2</v>
      </c>
    </row>
    <row r="68">
      <c r="B68" s="44" t="str">
        <f>'Artéfacts'!D46</f>
        <v/>
      </c>
      <c r="C68" s="45" t="str">
        <f>'Artéfacts'!E46</f>
        <v/>
      </c>
      <c r="D68" s="45" t="str">
        <f>'Artéfacts'!F46</f>
        <v/>
      </c>
      <c r="E68" s="5" t="s">
        <v>78</v>
      </c>
      <c r="F68" s="42" t="str">
        <f>K2</f>
        <v>2</v>
      </c>
    </row>
    <row r="69">
      <c r="B69" s="44" t="str">
        <f>'Artéfacts'!D47</f>
        <v/>
      </c>
      <c r="C69" s="45" t="str">
        <f>'Artéfacts'!E47</f>
        <v/>
      </c>
      <c r="D69" s="45" t="str">
        <f>'Artéfacts'!F47</f>
        <v/>
      </c>
      <c r="F69" s="46"/>
    </row>
    <row r="70">
      <c r="B70" s="44" t="str">
        <f>'Artéfacts'!D48</f>
        <v>Prophétie de Frea V</v>
      </c>
      <c r="C70" s="45" t="str">
        <f>'Artéfacts'!E48</f>
        <v>58</v>
      </c>
      <c r="D70" s="45" t="str">
        <f>'Artéfacts'!F48</f>
        <v>-75</v>
      </c>
      <c r="E70" s="5" t="s">
        <v>79</v>
      </c>
      <c r="F70" s="39" t="str">
        <f>N2</f>
        <v>1.5</v>
      </c>
    </row>
    <row r="71">
      <c r="B71" s="44" t="str">
        <f>'Artéfacts'!D49</f>
        <v>Prophétie de Frea V</v>
      </c>
      <c r="C71" s="45" t="str">
        <f>'Artéfacts'!E49</f>
        <v>36</v>
      </c>
      <c r="D71" s="45" t="str">
        <f>'Artéfacts'!F49</f>
        <v>88</v>
      </c>
      <c r="E71" s="5" t="s">
        <v>79</v>
      </c>
      <c r="F71" s="42" t="str">
        <f>N2</f>
        <v>1.5</v>
      </c>
    </row>
    <row r="72">
      <c r="B72" s="44" t="str">
        <f>'Artéfacts'!D50</f>
        <v>Prophétie de Frea V</v>
      </c>
      <c r="C72" s="45" t="str">
        <f>'Artéfacts'!E50</f>
        <v>94</v>
      </c>
      <c r="D72" s="45" t="str">
        <f>'Artéfacts'!F50</f>
        <v>13</v>
      </c>
      <c r="E72" s="5" t="s">
        <v>79</v>
      </c>
      <c r="F72" s="42" t="str">
        <f>N2</f>
        <v>1.5</v>
      </c>
    </row>
    <row r="73">
      <c r="B73" s="44" t="str">
        <f>'Artéfacts'!D51</f>
        <v>Prophétie de Frea V</v>
      </c>
      <c r="C73" s="45" t="str">
        <f>'Artéfacts'!E51</f>
        <v>58</v>
      </c>
      <c r="D73" s="45" t="str">
        <f>'Artéfacts'!F51</f>
        <v>-75</v>
      </c>
      <c r="E73" s="5" t="s">
        <v>79</v>
      </c>
      <c r="F73" s="42" t="str">
        <f>N2</f>
        <v>1.5</v>
      </c>
    </row>
    <row r="74">
      <c r="B74" s="44" t="str">
        <f>'Artéfacts'!D52</f>
        <v>Prophétie de Frea V</v>
      </c>
      <c r="C74" s="45" t="str">
        <f>'Artéfacts'!E52</f>
        <v>-36</v>
      </c>
      <c r="D74" s="45" t="str">
        <f>'Artéfacts'!F52</f>
        <v>-88</v>
      </c>
      <c r="E74" s="5" t="s">
        <v>79</v>
      </c>
      <c r="F74" s="42" t="str">
        <f>N2</f>
        <v>1.5</v>
      </c>
    </row>
    <row r="75">
      <c r="B75" s="44" t="str">
        <f>'Artéfacts'!D53</f>
        <v>Prophétie de Frea V</v>
      </c>
      <c r="C75" s="45" t="str">
        <f>'Artéfacts'!E53</f>
        <v>-94</v>
      </c>
      <c r="D75" s="45" t="str">
        <f>'Artéfacts'!F53</f>
        <v>-13</v>
      </c>
      <c r="E75" s="5" t="s">
        <v>79</v>
      </c>
      <c r="F75" s="42" t="str">
        <f>N2</f>
        <v>1.5</v>
      </c>
    </row>
    <row r="76">
      <c r="B76" s="44" t="str">
        <f>'Artéfacts'!D54</f>
        <v/>
      </c>
      <c r="C76" s="45" t="str">
        <f>'Artéfacts'!E54</f>
        <v/>
      </c>
      <c r="D76" s="45" t="str">
        <f>'Artéfacts'!F54</f>
        <v/>
      </c>
      <c r="E76" s="5" t="s">
        <v>79</v>
      </c>
      <c r="F76" s="42" t="str">
        <f>N2</f>
        <v>1.5</v>
      </c>
    </row>
    <row r="77">
      <c r="B77" s="44" t="str">
        <f>'Artéfacts'!D55</f>
        <v>Parchemin de Thot</v>
      </c>
      <c r="C77" s="45" t="str">
        <f>'Artéfacts'!E55</f>
        <v>5</v>
      </c>
      <c r="D77" s="45" t="str">
        <f>'Artéfacts'!F55</f>
        <v>137</v>
      </c>
      <c r="E77" s="5" t="s">
        <v>79</v>
      </c>
      <c r="F77" s="42" t="str">
        <f>N2</f>
        <v>1.5</v>
      </c>
    </row>
    <row r="78">
      <c r="B78" s="44" t="str">
        <f>'Artéfacts'!D56</f>
        <v>Parchemin de Thot</v>
      </c>
      <c r="C78" s="45" t="str">
        <f>'Artéfacts'!E56</f>
        <v>121</v>
      </c>
      <c r="D78" s="45" t="str">
        <f>'Artéfacts'!F56</f>
        <v>64</v>
      </c>
      <c r="E78" s="5" t="s">
        <v>79</v>
      </c>
      <c r="F78" s="42" t="str">
        <f>N2</f>
        <v>1.5</v>
      </c>
    </row>
    <row r="79">
      <c r="B79" s="44" t="str">
        <f>'Artéfacts'!D57</f>
        <v>Parchemin de Thot</v>
      </c>
      <c r="C79" s="45" t="str">
        <f>'Artéfacts'!E57</f>
        <v>116</v>
      </c>
      <c r="D79" s="45" t="str">
        <f>'Artéfacts'!F57</f>
        <v>-73</v>
      </c>
      <c r="E79" s="5" t="s">
        <v>79</v>
      </c>
      <c r="F79" s="42" t="str">
        <f>N2</f>
        <v>1.5</v>
      </c>
    </row>
    <row r="80">
      <c r="B80" s="44" t="str">
        <f>'Artéfacts'!D58</f>
        <v>Parchemin de Thot</v>
      </c>
      <c r="C80" s="45" t="str">
        <f>'Artéfacts'!E58</f>
        <v>-5</v>
      </c>
      <c r="D80" s="45" t="str">
        <f>'Artéfacts'!F58</f>
        <v>-137</v>
      </c>
      <c r="E80" s="5" t="s">
        <v>79</v>
      </c>
      <c r="F80" s="42" t="str">
        <f>N2</f>
        <v>1.5</v>
      </c>
    </row>
    <row r="81">
      <c r="B81" s="44" t="str">
        <f>'Artéfacts'!D59</f>
        <v>Parchemin de Thot</v>
      </c>
      <c r="C81" s="45" t="str">
        <f>'Artéfacts'!E59</f>
        <v>-121</v>
      </c>
      <c r="D81" s="45" t="str">
        <f>'Artéfacts'!F59</f>
        <v>-64</v>
      </c>
      <c r="E81" s="5" t="s">
        <v>79</v>
      </c>
      <c r="F81" s="42" t="str">
        <f>N2</f>
        <v>1.5</v>
      </c>
    </row>
    <row r="82">
      <c r="B82" s="44" t="str">
        <f>'Artéfacts'!D60</f>
        <v>Parchemin de Thot</v>
      </c>
      <c r="C82" s="45" t="str">
        <f>'Artéfacts'!E60</f>
        <v>-116</v>
      </c>
      <c r="D82" s="45" t="str">
        <f>'Artéfacts'!F60</f>
        <v>73</v>
      </c>
      <c r="E82" s="5" t="s">
        <v>79</v>
      </c>
      <c r="F82" s="42" t="str">
        <f>N2</f>
        <v>1.5</v>
      </c>
    </row>
    <row r="83">
      <c r="B83" s="44" t="str">
        <f>'Artéfacts'!D61</f>
        <v/>
      </c>
      <c r="C83" s="45" t="str">
        <f>'Artéfacts'!E61</f>
        <v/>
      </c>
      <c r="D83" s="45" t="str">
        <f>'Artéfacts'!F61</f>
        <v/>
      </c>
      <c r="E83" s="5" t="s">
        <v>79</v>
      </c>
      <c r="F83" s="42" t="str">
        <f>N2</f>
        <v>1.5</v>
      </c>
    </row>
    <row r="84">
      <c r="B84" s="44" t="str">
        <f>'Artéfacts'!D62</f>
        <v>Formation selon Tyr</v>
      </c>
      <c r="C84" s="45" t="str">
        <f>'Artéfacts'!E62</f>
        <v>60</v>
      </c>
      <c r="D84" s="45" t="str">
        <f>'Artéfacts'!F62</f>
        <v>146</v>
      </c>
      <c r="E84" s="5" t="s">
        <v>79</v>
      </c>
      <c r="F84" s="42" t="str">
        <f>N2</f>
        <v>1.5</v>
      </c>
    </row>
    <row r="85">
      <c r="B85" s="44" t="str">
        <f>'Artéfacts'!D63</f>
        <v>Formation selon Tyr</v>
      </c>
      <c r="C85" s="45" t="str">
        <f>'Artéfacts'!E63</f>
        <v>156</v>
      </c>
      <c r="D85" s="45" t="str">
        <f>'Artéfacts'!F63</f>
        <v>21</v>
      </c>
      <c r="E85" s="5" t="s">
        <v>79</v>
      </c>
      <c r="F85" s="42" t="str">
        <f>N2</f>
        <v>1.5</v>
      </c>
    </row>
    <row r="86">
      <c r="B86" s="44" t="str">
        <f>'Artéfacts'!D64</f>
        <v>Formation selon Tyr</v>
      </c>
      <c r="C86" s="45" t="str">
        <f>'Artéfacts'!E64</f>
        <v>97</v>
      </c>
      <c r="D86" s="45" t="str">
        <f>'Artéfacts'!F64</f>
        <v>-125</v>
      </c>
      <c r="E86" s="5" t="s">
        <v>79</v>
      </c>
      <c r="F86" s="42" t="str">
        <f>N2</f>
        <v>1.5</v>
      </c>
    </row>
    <row r="87">
      <c r="B87" s="44" t="str">
        <f>'Artéfacts'!D65</f>
        <v>Formation selon Tyr</v>
      </c>
      <c r="C87" s="45" t="str">
        <f>'Artéfacts'!E65</f>
        <v>-60</v>
      </c>
      <c r="D87" s="45" t="str">
        <f>'Artéfacts'!F65</f>
        <v>-146</v>
      </c>
      <c r="E87" s="5" t="s">
        <v>79</v>
      </c>
      <c r="F87" s="42" t="str">
        <f>N2</f>
        <v>1.5</v>
      </c>
    </row>
    <row r="88">
      <c r="B88" s="44" t="str">
        <f>'Artéfacts'!D66</f>
        <v>Formation selon Tyr</v>
      </c>
      <c r="C88" s="45" t="str">
        <f>'Artéfacts'!E66</f>
        <v>-156</v>
      </c>
      <c r="D88" s="45" t="str">
        <f>'Artéfacts'!F66</f>
        <v>-22</v>
      </c>
      <c r="E88" s="5" t="s">
        <v>79</v>
      </c>
      <c r="F88" s="42" t="str">
        <f>N2</f>
        <v>1.5</v>
      </c>
    </row>
    <row r="89">
      <c r="B89" s="44" t="str">
        <f>'Artéfacts'!D67</f>
        <v>Formation selon Tyr</v>
      </c>
      <c r="C89" s="45" t="str">
        <f>'Artéfacts'!E67</f>
        <v>-97</v>
      </c>
      <c r="D89" s="45" t="str">
        <f>'Artéfacts'!F67</f>
        <v>125</v>
      </c>
      <c r="E89" s="5" t="s">
        <v>79</v>
      </c>
      <c r="F89" s="42" t="str">
        <f>N2</f>
        <v>1.5</v>
      </c>
    </row>
    <row r="90">
      <c r="B90" s="44" t="str">
        <f>'Artéfacts'!D68</f>
        <v/>
      </c>
      <c r="C90" s="45" t="str">
        <f>'Artéfacts'!E68</f>
        <v/>
      </c>
      <c r="D90" s="45" t="str">
        <f>'Artéfacts'!F68</f>
        <v/>
      </c>
      <c r="E90" s="5" t="s">
        <v>79</v>
      </c>
      <c r="F90" s="42" t="str">
        <f>N2</f>
        <v>1.5</v>
      </c>
    </row>
    <row r="91">
      <c r="B91" s="44" t="str">
        <f>'Artéfacts'!D69</f>
        <v>Offrande de Satet</v>
      </c>
      <c r="C91" s="45" t="str">
        <f>'Artéfacts'!E69</f>
        <v>120</v>
      </c>
      <c r="D91" s="45" t="str">
        <f>'Artéfacts'!F69</f>
        <v>132</v>
      </c>
      <c r="E91" s="5" t="s">
        <v>79</v>
      </c>
      <c r="F91" s="42" t="str">
        <f>N2</f>
        <v>1.5</v>
      </c>
    </row>
    <row r="92">
      <c r="B92" s="44" t="str">
        <f>'Artéfacts'!D70</f>
        <v>Offrande de Satet</v>
      </c>
      <c r="C92" s="45" t="str">
        <f>'Artéfacts'!E70</f>
        <v>175</v>
      </c>
      <c r="D92" s="45" t="str">
        <f>'Artéfacts'!F70</f>
        <v>-38</v>
      </c>
      <c r="E92" s="5" t="s">
        <v>79</v>
      </c>
      <c r="F92" s="42" t="str">
        <f>N2</f>
        <v>1.5</v>
      </c>
    </row>
    <row r="93">
      <c r="B93" s="44" t="str">
        <f>'Artéfacts'!D71</f>
        <v>Offrande de Satet</v>
      </c>
      <c r="C93" s="45" t="str">
        <f>'Artéfacts'!E71</f>
        <v>55</v>
      </c>
      <c r="D93" s="45" t="str">
        <f>'Artéfacts'!F71</f>
        <v>-170</v>
      </c>
      <c r="E93" s="5" t="s">
        <v>79</v>
      </c>
      <c r="F93" s="42" t="str">
        <f>N2</f>
        <v>1.5</v>
      </c>
    </row>
    <row r="94">
      <c r="B94" s="44" t="str">
        <f>'Artéfacts'!D72</f>
        <v>Offrande de Satet</v>
      </c>
      <c r="C94" s="45" t="str">
        <f>'Artéfacts'!E72</f>
        <v>-120</v>
      </c>
      <c r="D94" s="45" t="str">
        <f>'Artéfacts'!F72</f>
        <v>-133</v>
      </c>
      <c r="E94" s="5" t="s">
        <v>79</v>
      </c>
      <c r="F94" s="42" t="str">
        <f>N2</f>
        <v>1.5</v>
      </c>
    </row>
    <row r="95">
      <c r="B95" s="44" t="str">
        <f>'Artéfacts'!D73</f>
        <v>Offrande de Satet</v>
      </c>
      <c r="C95" s="45" t="str">
        <f>'Artéfacts'!E73</f>
        <v>-175</v>
      </c>
      <c r="D95" s="45" t="str">
        <f>'Artéfacts'!F73</f>
        <v>38</v>
      </c>
      <c r="E95" s="5" t="s">
        <v>79</v>
      </c>
      <c r="F95" s="42" t="str">
        <f>N2</f>
        <v>1.5</v>
      </c>
    </row>
    <row r="96">
      <c r="B96" s="44" t="str">
        <f>'Artéfacts'!D74</f>
        <v>Offrande de Satet</v>
      </c>
      <c r="C96" s="45" t="str">
        <f>'Artéfacts'!E74</f>
        <v>-55</v>
      </c>
      <c r="D96" s="45" t="str">
        <f>'Artéfacts'!F74</f>
        <v>170</v>
      </c>
      <c r="E96" s="5" t="s">
        <v>79</v>
      </c>
      <c r="F96" s="42" t="str">
        <f>N2</f>
        <v>1.5</v>
      </c>
    </row>
    <row r="97">
      <c r="B97" s="44" t="str">
        <f>'Artéfacts'!D75</f>
        <v/>
      </c>
      <c r="C97" s="45" t="str">
        <f>'Artéfacts'!E75</f>
        <v/>
      </c>
      <c r="D97" s="45" t="str">
        <f>'Artéfacts'!F75</f>
        <v/>
      </c>
      <c r="E97" s="5" t="s">
        <v>79</v>
      </c>
      <c r="F97" s="39">
        <v>1.0</v>
      </c>
    </row>
    <row r="98">
      <c r="B98" s="44" t="str">
        <f>'Artéfacts'!D76</f>
        <v>Vitalité d'Hermod</v>
      </c>
      <c r="C98" s="45" t="str">
        <f>'Artéfacts'!E76</f>
        <v>177</v>
      </c>
      <c r="D98" s="45" t="str">
        <f>'Artéfacts'!F76</f>
        <v>93</v>
      </c>
      <c r="E98" s="5" t="s">
        <v>79</v>
      </c>
      <c r="F98" s="42" t="str">
        <f>N2</f>
        <v>1.5</v>
      </c>
    </row>
    <row r="99">
      <c r="B99" s="44" t="str">
        <f>'Artéfacts'!D77</f>
        <v>Vitalité d'Hermod</v>
      </c>
      <c r="C99" s="45" t="str">
        <f>'Artéfacts'!E77</f>
        <v>169</v>
      </c>
      <c r="D99" s="45" t="str">
        <f>'Artéfacts'!F77</f>
        <v>-106</v>
      </c>
      <c r="E99" s="5" t="s">
        <v>79</v>
      </c>
      <c r="F99" s="42" t="str">
        <f>N2</f>
        <v>1.5</v>
      </c>
    </row>
    <row r="100">
      <c r="B100" s="44" t="str">
        <f>'Artéfacts'!D78</f>
        <v>Vitalité d'Hermod</v>
      </c>
      <c r="C100" s="45" t="str">
        <f>'Artéfacts'!E78</f>
        <v>-8</v>
      </c>
      <c r="D100" s="45" t="str">
        <f>'Artéfacts'!F78</f>
        <v>-200</v>
      </c>
      <c r="E100" s="5" t="s">
        <v>79</v>
      </c>
      <c r="F100" s="42" t="str">
        <f>N2</f>
        <v>1.5</v>
      </c>
    </row>
    <row r="101">
      <c r="B101" s="44" t="str">
        <f>'Artéfacts'!D79</f>
        <v>Vitalité d'Hermod</v>
      </c>
      <c r="C101" s="45" t="str">
        <f>'Artéfacts'!E79</f>
        <v>-177</v>
      </c>
      <c r="D101" s="45" t="str">
        <f>'Artéfacts'!F79</f>
        <v>-93</v>
      </c>
      <c r="E101" s="5" t="s">
        <v>79</v>
      </c>
      <c r="F101" s="42" t="str">
        <f>N2</f>
        <v>1.5</v>
      </c>
    </row>
    <row r="102">
      <c r="B102" s="44" t="str">
        <f>'Artéfacts'!D80</f>
        <v>Vitalité d'Hermod</v>
      </c>
      <c r="C102" s="45" t="str">
        <f>'Artéfacts'!E80</f>
        <v>-169</v>
      </c>
      <c r="D102" s="45" t="str">
        <f>'Artéfacts'!F80</f>
        <v>106</v>
      </c>
      <c r="E102" s="5" t="s">
        <v>79</v>
      </c>
      <c r="F102" s="42" t="str">
        <f>N2</f>
        <v>1.5</v>
      </c>
    </row>
    <row r="103">
      <c r="B103" s="44" t="str">
        <f>'Artéfacts'!D81</f>
        <v>Vitalité d'Hermod</v>
      </c>
      <c r="C103" s="45" t="str">
        <f>'Artéfacts'!E81</f>
        <v>7</v>
      </c>
      <c r="D103" s="45" t="str">
        <f>'Artéfacts'!F81</f>
        <v>200</v>
      </c>
      <c r="E103" s="5" t="s">
        <v>79</v>
      </c>
      <c r="F103" s="42" t="str">
        <f>N2</f>
        <v>1.5</v>
      </c>
    </row>
    <row r="104">
      <c r="B104" s="47"/>
      <c r="C104" s="48"/>
      <c r="D104" s="48"/>
    </row>
    <row r="105">
      <c r="B105" s="47"/>
      <c r="C105" s="48"/>
      <c r="D105" s="48"/>
    </row>
    <row r="106">
      <c r="B106" s="47"/>
      <c r="C106" s="48"/>
      <c r="D106" s="48"/>
    </row>
    <row r="107">
      <c r="B107" s="47"/>
      <c r="C107" s="48"/>
      <c r="D107" s="48"/>
    </row>
    <row r="108">
      <c r="B108" s="47"/>
      <c r="C108" s="48"/>
      <c r="D108" s="48"/>
    </row>
    <row r="109">
      <c r="B109" s="47"/>
      <c r="C109" s="48"/>
      <c r="D109" s="48"/>
    </row>
    <row r="110">
      <c r="B110" s="47"/>
      <c r="C110" s="48"/>
      <c r="D110" s="48"/>
    </row>
    <row r="111">
      <c r="B111" s="47"/>
      <c r="C111" s="48"/>
      <c r="D111" s="48"/>
    </row>
    <row r="112">
      <c r="B112" s="47"/>
      <c r="C112" s="48"/>
      <c r="D112" s="48"/>
    </row>
    <row r="113">
      <c r="B113" s="47"/>
      <c r="C113" s="48"/>
      <c r="D113" s="48"/>
    </row>
    <row r="114">
      <c r="B114" s="47"/>
      <c r="C114" s="48"/>
      <c r="D114" s="48"/>
    </row>
    <row r="115">
      <c r="B115" s="47"/>
      <c r="C115" s="48"/>
      <c r="D115" s="48"/>
    </row>
    <row r="116">
      <c r="B116" s="47"/>
      <c r="C116" s="48"/>
      <c r="D116" s="48"/>
    </row>
    <row r="117">
      <c r="B117" s="47"/>
      <c r="C117" s="48"/>
      <c r="D117" s="48"/>
    </row>
    <row r="118">
      <c r="B118" s="47"/>
      <c r="C118" s="48"/>
      <c r="D118" s="48"/>
    </row>
    <row r="119">
      <c r="B119" s="44" t="str">
        <f>'Artéfacts'!D97</f>
        <v/>
      </c>
    </row>
  </sheetData>
  <dataValidations>
    <dataValidation type="list" allowBlank="1" sqref="E5:E34">
      <formula1>"Off + CdT 10,Off + CdT 20,Cata,Off,CdT 10,CdT 20"</formula1>
    </dataValidation>
  </dataValidations>
  <drawing r:id="rId1"/>
</worksheet>
</file>